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Sheet1" sheetId="1" r:id="rId1"/>
  </sheets>
  <definedNames>
    <definedName name="__shared_1_0_12">SUM(#REF!)</definedName>
    <definedName name="__shared_1_0_18">SUM(#REF!)</definedName>
    <definedName name="__shared_1_0_22">SUM(#REF!)</definedName>
    <definedName name="__shared_1_0_24">SUM(#REF!)</definedName>
    <definedName name="__shared_1_0_3">SUM(#REF!)</definedName>
    <definedName name="__shared_1_0_32">SUM(#REF!)</definedName>
    <definedName name="__shared_1_0_34">#REF!/#REF!*#REF!/#REF!</definedName>
    <definedName name="__shared_1_0_35">#REF!/#REF!*#REF!/#REF!</definedName>
    <definedName name="__shared_1_0_36">#REF!/#REF!*#REF!/#REF!</definedName>
    <definedName name="__shared_1_0_37">#REF!/#REF!*#REF!/#REF!</definedName>
    <definedName name="__shared_1_0_38">#REF!/#REF!*#REF!/#REF!</definedName>
    <definedName name="__shared_1_0_39">#REF!/#REF!*#REF!/#REF!</definedName>
    <definedName name="__shared_1_0_40">#REF!/#REF!*#REF!/#REF!</definedName>
    <definedName name="__shared_1_0_41">#REF!/#REF!*#REF!/#REF!</definedName>
    <definedName name="__shared_1_0_42">#REF!/#REF!*#REF!/#REF!</definedName>
    <definedName name="__shared_1_0_43">#REF!/#REF!*#REF!/#REF!</definedName>
    <definedName name="__shared_1_0_44">#REF!/#REF!*#REF!/#REF!</definedName>
    <definedName name="__shared_1_0_45">#REF!/#REF!*#REF!/#REF!</definedName>
    <definedName name="__shared_1_0_46">#REF!/#REF!*#REF!/#REF!</definedName>
    <definedName name="__shared_1_0_47">#REF!/#REF!*#REF!/#REF!</definedName>
    <definedName name="__shared_1_0_8">SUM(#REF!)</definedName>
    <definedName name="Print_Area_1">Sheet1!$A$1:$H$107</definedName>
  </definedNames>
  <calcPr calcId="125725" iterateDelta="1E-4"/>
  <fileRecoveryPr repairLoad="1"/>
</workbook>
</file>

<file path=xl/calcChain.xml><?xml version="1.0" encoding="utf-8"?>
<calcChain xmlns="http://schemas.openxmlformats.org/spreadsheetml/2006/main">
  <c r="F385" i="1"/>
  <c r="E385"/>
  <c r="D385"/>
  <c r="F384"/>
  <c r="E384"/>
  <c r="D384"/>
  <c r="F383"/>
  <c r="E383"/>
  <c r="D383"/>
  <c r="F382"/>
  <c r="D382"/>
  <c r="N258"/>
  <c r="M258"/>
  <c r="L258"/>
  <c r="K258"/>
  <c r="F258"/>
  <c r="E258"/>
  <c r="D258"/>
  <c r="C258"/>
  <c r="N257"/>
  <c r="M257"/>
  <c r="L257"/>
  <c r="K257"/>
  <c r="F257"/>
  <c r="E257"/>
  <c r="D257"/>
  <c r="C257"/>
  <c r="N256"/>
  <c r="M256"/>
  <c r="L256"/>
  <c r="K256"/>
  <c r="F256"/>
  <c r="E256"/>
  <c r="D256"/>
  <c r="C256"/>
  <c r="N255"/>
  <c r="M255"/>
  <c r="L255"/>
  <c r="K255"/>
  <c r="F255"/>
  <c r="E255"/>
  <c r="D255"/>
  <c r="C255"/>
  <c r="N254"/>
  <c r="M254"/>
  <c r="L254"/>
  <c r="K254"/>
  <c r="F254"/>
  <c r="E254"/>
  <c r="D254"/>
  <c r="C254"/>
  <c r="N253"/>
  <c r="M253"/>
  <c r="L253"/>
  <c r="K253"/>
  <c r="F253"/>
  <c r="E253"/>
  <c r="D253"/>
  <c r="C253"/>
  <c r="N252"/>
  <c r="M252"/>
  <c r="L252"/>
  <c r="K252"/>
  <c r="F252"/>
  <c r="E252"/>
  <c r="D252"/>
  <c r="C252"/>
  <c r="G229"/>
  <c r="L229" s="1"/>
  <c r="K228"/>
  <c r="I228"/>
  <c r="G228"/>
  <c r="L228" s="1"/>
  <c r="G227"/>
  <c r="L227" s="1"/>
  <c r="K226"/>
  <c r="I226"/>
  <c r="G226"/>
  <c r="L226" s="1"/>
  <c r="G225"/>
  <c r="L225" s="1"/>
  <c r="K224"/>
  <c r="I224"/>
  <c r="G224"/>
  <c r="L224" s="1"/>
  <c r="G223"/>
  <c r="L223" s="1"/>
  <c r="K197"/>
  <c r="I197"/>
  <c r="G197"/>
  <c r="L197" s="1"/>
  <c r="G196"/>
  <c r="L196" s="1"/>
  <c r="K195"/>
  <c r="I195"/>
  <c r="G195"/>
  <c r="L195" s="1"/>
  <c r="G194"/>
  <c r="L194" s="1"/>
  <c r="K193"/>
  <c r="I193"/>
  <c r="G193"/>
  <c r="L193" s="1"/>
  <c r="G192"/>
  <c r="L192" s="1"/>
  <c r="K191"/>
  <c r="I191"/>
  <c r="G191"/>
  <c r="L191" s="1"/>
  <c r="G162"/>
  <c r="L162" s="1"/>
  <c r="K161"/>
  <c r="I161"/>
  <c r="G161"/>
  <c r="L161" s="1"/>
  <c r="G160"/>
  <c r="L160" s="1"/>
  <c r="K159"/>
  <c r="I159"/>
  <c r="G159"/>
  <c r="L159" s="1"/>
  <c r="G158"/>
  <c r="L158" s="1"/>
  <c r="K157"/>
  <c r="I157"/>
  <c r="G157"/>
  <c r="L157" s="1"/>
  <c r="G156"/>
  <c r="L156" s="1"/>
  <c r="K129"/>
  <c r="I129"/>
  <c r="G129"/>
  <c r="L129" s="1"/>
  <c r="G128"/>
  <c r="L128" s="1"/>
  <c r="K127"/>
  <c r="I127"/>
  <c r="G127"/>
  <c r="L127" s="1"/>
  <c r="G126"/>
  <c r="L126" s="1"/>
  <c r="K125"/>
  <c r="I125"/>
  <c r="G125"/>
  <c r="L125" s="1"/>
  <c r="G124"/>
  <c r="L124" s="1"/>
  <c r="K123"/>
  <c r="I123"/>
  <c r="G123"/>
  <c r="L123" s="1"/>
  <c r="C106"/>
  <c r="C104"/>
  <c r="D101"/>
  <c r="D107" s="1"/>
  <c r="C101"/>
  <c r="C107" s="1"/>
  <c r="B101"/>
  <c r="B107" s="1"/>
  <c r="H63"/>
  <c r="M63" s="1"/>
  <c r="H62"/>
  <c r="M62" s="1"/>
  <c r="H61"/>
  <c r="L61" s="1"/>
  <c r="H60"/>
  <c r="L60" s="1"/>
  <c r="H59"/>
  <c r="L59" s="1"/>
  <c r="H58"/>
  <c r="L58" s="1"/>
  <c r="H57"/>
  <c r="L57" s="1"/>
  <c r="H56"/>
  <c r="L56" s="1"/>
  <c r="H55"/>
  <c r="M55" s="1"/>
  <c r="H54"/>
  <c r="M54" s="1"/>
  <c r="H53"/>
  <c r="M53" s="1"/>
  <c r="H52"/>
  <c r="M52" s="1"/>
  <c r="L25"/>
  <c r="J25"/>
  <c r="G25"/>
  <c r="M25" s="1"/>
  <c r="G24"/>
  <c r="L24" s="1"/>
  <c r="L23"/>
  <c r="J23"/>
  <c r="G23"/>
  <c r="M23" s="1"/>
  <c r="G22"/>
  <c r="M22" s="1"/>
  <c r="L21"/>
  <c r="J21"/>
  <c r="G21"/>
  <c r="M21" s="1"/>
  <c r="G20"/>
  <c r="K20" s="1"/>
  <c r="L19"/>
  <c r="J19"/>
  <c r="G19"/>
  <c r="M19" s="1"/>
  <c r="G18"/>
  <c r="M18" s="1"/>
  <c r="L17"/>
  <c r="J17"/>
  <c r="G17"/>
  <c r="M17" s="1"/>
  <c r="G16"/>
  <c r="K16" s="1"/>
  <c r="L15"/>
  <c r="J15"/>
  <c r="G15"/>
  <c r="M15" s="1"/>
  <c r="G14"/>
  <c r="M14" s="1"/>
  <c r="L13"/>
  <c r="J13"/>
  <c r="G13"/>
  <c r="M13" s="1"/>
  <c r="K14" l="1"/>
  <c r="M16"/>
  <c r="K18"/>
  <c r="M20"/>
  <c r="K22"/>
  <c r="K24"/>
  <c r="M24"/>
  <c r="L52"/>
  <c r="L53"/>
  <c r="L54"/>
  <c r="L55"/>
  <c r="L62"/>
  <c r="L63"/>
  <c r="D105"/>
  <c r="K13"/>
  <c r="J14"/>
  <c r="L14"/>
  <c r="K15"/>
  <c r="J16"/>
  <c r="L16"/>
  <c r="K17"/>
  <c r="J18"/>
  <c r="L18"/>
  <c r="K19"/>
  <c r="J20"/>
  <c r="L20"/>
  <c r="K21"/>
  <c r="J22"/>
  <c r="L22"/>
  <c r="K23"/>
  <c r="J24"/>
  <c r="K25"/>
  <c r="K52"/>
  <c r="K53"/>
  <c r="K54"/>
  <c r="K55"/>
  <c r="K56"/>
  <c r="M56"/>
  <c r="K57"/>
  <c r="M57"/>
  <c r="K58"/>
  <c r="M58"/>
  <c r="K59"/>
  <c r="M59"/>
  <c r="K60"/>
  <c r="M60"/>
  <c r="K61"/>
  <c r="M61"/>
  <c r="K62"/>
  <c r="K63"/>
  <c r="B104"/>
  <c r="D104"/>
  <c r="C105"/>
  <c r="B106"/>
  <c r="D106"/>
  <c r="J123"/>
  <c r="I124"/>
  <c r="K124"/>
  <c r="J125"/>
  <c r="I126"/>
  <c r="K126"/>
  <c r="J127"/>
  <c r="I128"/>
  <c r="K128"/>
  <c r="J129"/>
  <c r="I156"/>
  <c r="K156"/>
  <c r="J157"/>
  <c r="I158"/>
  <c r="K158"/>
  <c r="J159"/>
  <c r="I160"/>
  <c r="K160"/>
  <c r="J161"/>
  <c r="I162"/>
  <c r="K162"/>
  <c r="J191"/>
  <c r="I192"/>
  <c r="K192"/>
  <c r="J193"/>
  <c r="I194"/>
  <c r="K194"/>
  <c r="J195"/>
  <c r="I196"/>
  <c r="K196"/>
  <c r="J197"/>
  <c r="I223"/>
  <c r="K223"/>
  <c r="J224"/>
  <c r="I225"/>
  <c r="K225"/>
  <c r="J226"/>
  <c r="I227"/>
  <c r="K227"/>
  <c r="J228"/>
  <c r="I229"/>
  <c r="K229"/>
  <c r="B105"/>
  <c r="J124"/>
  <c r="J126"/>
  <c r="J128"/>
  <c r="J156"/>
  <c r="J158"/>
  <c r="J160"/>
  <c r="J162"/>
  <c r="J192"/>
  <c r="J194"/>
  <c r="J196"/>
  <c r="J223"/>
  <c r="J225"/>
  <c r="J227"/>
  <c r="J229"/>
</calcChain>
</file>

<file path=xl/sharedStrings.xml><?xml version="1.0" encoding="utf-8"?>
<sst xmlns="http://schemas.openxmlformats.org/spreadsheetml/2006/main" count="179" uniqueCount="57">
  <si>
    <t>Refereed publications based (also) on TNG data.</t>
  </si>
  <si>
    <t>A. Divided by category.</t>
  </si>
  <si>
    <t>%     A: Cosmoloy</t>
  </si>
  <si>
    <t>%     B: Galaxies and galactic nuclei</t>
  </si>
  <si>
    <t>%     C: Interstellar medium, star formation and planetary systems</t>
  </si>
  <si>
    <t>%     D: Stellar evolution</t>
  </si>
  <si>
    <t>select cat,count(*) from pubtng where year=2007 group by cat;</t>
  </si>
  <si>
    <t>A.cos</t>
  </si>
  <si>
    <t>B.gal</t>
  </si>
  <si>
    <t>C.pla</t>
  </si>
  <si>
    <t>D.sta</t>
  </si>
  <si>
    <t>Extra</t>
  </si>
  <si>
    <t>SUM</t>
  </si>
  <si>
    <t>(incompl)</t>
  </si>
  <si>
    <t>B. Divided by instrument.</t>
  </si>
  <si>
    <t>select year,sum(dol),sum(sar),sum(nic),count(*) from pubtng group by year;</t>
  </si>
  <si>
    <t>DOL</t>
  </si>
  <si>
    <t>NIC</t>
  </si>
  <si>
    <t>SAR</t>
  </si>
  <si>
    <t>TOT</t>
  </si>
  <si>
    <t>efosc2</t>
  </si>
  <si>
    <t>In the plot the comparison with ESO EFOSC2, similar to dolores, is reported.</t>
  </si>
  <si>
    <t>Correlazione tra categoria e strumento</t>
  </si>
  <si>
    <t>SRG</t>
  </si>
  <si>
    <t>NIX</t>
  </si>
  <si>
    <t>ALL</t>
  </si>
  <si>
    <t>Proposals submitted to TNG</t>
  </si>
  <si>
    <t>AOT</t>
  </si>
  <si>
    <t>B. Divided by instrument</t>
  </si>
  <si>
    <t>HAN</t>
  </si>
  <si>
    <t>Proposals accepted to TNG</t>
  </si>
  <si>
    <t>Success rate for categories</t>
  </si>
  <si>
    <t>Success rate for instruments</t>
  </si>
  <si>
    <t>Categories and instruments</t>
  </si>
  <si>
    <t>relation between target categories and requested instrument</t>
  </si>
  <si>
    <t>Categories in each instrument</t>
  </si>
  <si>
    <t>A. Requested</t>
  </si>
  <si>
    <t>B. Accepted</t>
  </si>
  <si>
    <t>% ALL</t>
  </si>
  <si>
    <t>piname</t>
  </si>
  <si>
    <t>category</t>
  </si>
  <si>
    <t>dolores_r</t>
  </si>
  <si>
    <t>sarg_r</t>
  </si>
  <si>
    <t>nics_r</t>
  </si>
  <si>
    <t>harpsn_r</t>
  </si>
  <si>
    <t>dolores_a</t>
  </si>
  <si>
    <t>sarg_a</t>
  </si>
  <si>
    <t>nics_a</t>
  </si>
  <si>
    <t>harpsn_a</t>
  </si>
  <si>
    <t>Instruments in each category</t>
  </si>
  <si>
    <t>3D correlations</t>
  </si>
  <si>
    <t>partition of the hours requested by instrument and category, cumulative 2009B+</t>
  </si>
  <si>
    <t>partition of the hours accepted by instrument and category, cumulative 2009B+</t>
  </si>
  <si>
    <t>requested</t>
  </si>
  <si>
    <t>accepted</t>
  </si>
  <si>
    <t>papers</t>
  </si>
  <si>
    <t>pap/acce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</si>
</sst>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);[Red]\(#,##0.00\)"/>
  </numFmts>
  <fonts count="6">
    <font>
      <sz val="12"/>
      <color rgb="FF000000"/>
      <name val="Arial"/>
      <family val="2"/>
      <charset val="128"/>
    </font>
    <font>
      <b/>
      <sz val="16"/>
      <color rgb="FF000000"/>
      <name val="Arial"/>
      <family val="2"/>
    </font>
    <font>
      <b/>
      <sz val="12"/>
      <color rgb="FF000000"/>
      <name val="Arial"/>
      <family val="2"/>
      <charset val="128"/>
    </font>
    <font>
      <sz val="12"/>
      <color rgb="FF000000"/>
      <name val="Arial"/>
      <family val="2"/>
    </font>
    <font>
      <sz val="10"/>
      <color rgb="FF000000"/>
      <name val="MS Sans Serif"/>
      <family val="2"/>
    </font>
    <font>
      <sz val="12"/>
      <color rgb="FF000000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5" fillId="0" borderId="0"/>
    <xf numFmtId="9" fontId="5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9" fontId="0" fillId="0" borderId="0" xfId="2" applyFont="1" applyBorder="1" applyAlignment="1" applyProtection="1">
      <alignment horizontal="right"/>
    </xf>
    <xf numFmtId="9" fontId="0" fillId="0" borderId="0" xfId="2" applyFont="1" applyBorder="1" applyAlignment="1" applyProtection="1"/>
    <xf numFmtId="0" fontId="3" fillId="0" borderId="0" xfId="0" applyFont="1"/>
    <xf numFmtId="9" fontId="3" fillId="0" borderId="0" xfId="2" applyFont="1" applyBorder="1" applyAlignment="1" applyProtection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164" fontId="0" fillId="0" borderId="0" xfId="0" applyNumberFormat="1"/>
    <xf numFmtId="165" fontId="0" fillId="0" borderId="0" xfId="1" applyFont="1" applyBorder="1" applyAlignment="1" applyProtection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78787"/>
      <rgbColor rgb="008064A2"/>
      <rgbColor rgb="00BE4B48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CC00"/>
      <rgbColor rgb="00F59240"/>
      <rgbColor rgb="00FF6600"/>
      <rgbColor rgb="007D5FA0"/>
      <rgbColor rgb="009BBB59"/>
      <rgbColor rgb="00003366"/>
      <rgbColor rgb="004F81BD"/>
      <rgbColor rgb="00003300"/>
      <rgbColor rgb="00333300"/>
      <rgbColor rgb="00993300"/>
      <rgbColor rgb="00C0504D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5"/>
  <sheetViews>
    <sheetView tabSelected="1" zoomScaleNormal="100" zoomScalePageLayoutView="60" workbookViewId="0"/>
  </sheetViews>
  <sheetFormatPr defaultRowHeight="15"/>
  <cols>
    <col min="1" max="3" width="11.109375"/>
    <col min="4" max="4" width="12.109375"/>
    <col min="5" max="5" width="11.21875"/>
    <col min="6" max="6" width="12.109375"/>
    <col min="7" max="7" width="11.109375"/>
    <col min="8" max="8" width="11.33203125"/>
    <col min="9" max="9" width="11.44140625"/>
    <col min="10" max="10" width="11.33203125"/>
    <col min="11" max="11" width="11.44140625"/>
    <col min="12" max="1025" width="11.109375"/>
  </cols>
  <sheetData>
    <row r="1" spans="1:13" ht="20.25">
      <c r="A1" s="1" t="s">
        <v>0</v>
      </c>
    </row>
    <row r="3" spans="1:13" ht="15.75">
      <c r="A3" s="2" t="s">
        <v>1</v>
      </c>
    </row>
    <row r="5" spans="1:13">
      <c r="A5" t="s">
        <v>2</v>
      </c>
    </row>
    <row r="6" spans="1:13">
      <c r="A6" t="s">
        <v>3</v>
      </c>
    </row>
    <row r="7" spans="1:13">
      <c r="A7" t="s">
        <v>4</v>
      </c>
    </row>
    <row r="8" spans="1:13">
      <c r="A8" t="s">
        <v>5</v>
      </c>
      <c r="J8" t="s">
        <v>6</v>
      </c>
    </row>
    <row r="12" spans="1:13"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J12" s="3" t="s">
        <v>7</v>
      </c>
      <c r="K12" s="3" t="s">
        <v>8</v>
      </c>
      <c r="L12" s="3" t="s">
        <v>9</v>
      </c>
      <c r="M12" s="3" t="s">
        <v>10</v>
      </c>
    </row>
    <row r="13" spans="1:13">
      <c r="A13">
        <v>2000</v>
      </c>
      <c r="B13" s="4">
        <v>2</v>
      </c>
      <c r="C13" s="4">
        <v>2</v>
      </c>
      <c r="D13" s="4">
        <v>1</v>
      </c>
      <c r="E13" s="4">
        <v>2</v>
      </c>
      <c r="F13" s="4">
        <v>1</v>
      </c>
      <c r="G13" s="5">
        <f t="shared" ref="G13:G25" si="0">SUM(B13:E13)</f>
        <v>7</v>
      </c>
      <c r="I13">
        <v>2000</v>
      </c>
      <c r="J13" s="6">
        <f t="shared" ref="J13:J25" si="1">B13/$G13</f>
        <v>0.2857142857142857</v>
      </c>
      <c r="K13" s="6">
        <f t="shared" ref="K13:K25" si="2">C13/$G13</f>
        <v>0.2857142857142857</v>
      </c>
      <c r="L13" s="6">
        <f t="shared" ref="L13:L25" si="3">D13/$G13</f>
        <v>0.14285714285714285</v>
      </c>
      <c r="M13" s="6">
        <f t="shared" ref="M13:M25" si="4">E13/$G13</f>
        <v>0.2857142857142857</v>
      </c>
    </row>
    <row r="14" spans="1:13">
      <c r="A14">
        <v>2001</v>
      </c>
      <c r="B14" s="4">
        <v>3</v>
      </c>
      <c r="C14" s="4">
        <v>5</v>
      </c>
      <c r="D14" s="4">
        <v>5</v>
      </c>
      <c r="E14" s="4">
        <v>5</v>
      </c>
      <c r="G14" s="5">
        <f t="shared" si="0"/>
        <v>18</v>
      </c>
      <c r="I14">
        <v>2001</v>
      </c>
      <c r="J14" s="6">
        <f t="shared" si="1"/>
        <v>0.16666666666666666</v>
      </c>
      <c r="K14" s="6">
        <f t="shared" si="2"/>
        <v>0.27777777777777779</v>
      </c>
      <c r="L14" s="6">
        <f t="shared" si="3"/>
        <v>0.27777777777777779</v>
      </c>
      <c r="M14" s="6">
        <f t="shared" si="4"/>
        <v>0.27777777777777779</v>
      </c>
    </row>
    <row r="15" spans="1:13">
      <c r="A15">
        <v>2002</v>
      </c>
      <c r="B15" s="4">
        <v>0</v>
      </c>
      <c r="C15" s="4">
        <v>8</v>
      </c>
      <c r="D15" s="4">
        <v>6</v>
      </c>
      <c r="E15" s="4">
        <v>5</v>
      </c>
      <c r="G15" s="5">
        <f t="shared" si="0"/>
        <v>19</v>
      </c>
      <c r="I15">
        <v>2002</v>
      </c>
      <c r="J15" s="6">
        <f t="shared" si="1"/>
        <v>0</v>
      </c>
      <c r="K15" s="6">
        <f t="shared" si="2"/>
        <v>0.42105263157894735</v>
      </c>
      <c r="L15" s="6">
        <f t="shared" si="3"/>
        <v>0.31578947368421051</v>
      </c>
      <c r="M15" s="6">
        <f t="shared" si="4"/>
        <v>0.26315789473684209</v>
      </c>
    </row>
    <row r="16" spans="1:13">
      <c r="A16">
        <v>2003</v>
      </c>
      <c r="B16" s="4">
        <v>5</v>
      </c>
      <c r="C16" s="4">
        <v>8</v>
      </c>
      <c r="D16" s="4">
        <v>9</v>
      </c>
      <c r="E16" s="4">
        <v>12</v>
      </c>
      <c r="G16" s="5">
        <f t="shared" si="0"/>
        <v>34</v>
      </c>
      <c r="I16">
        <v>2003</v>
      </c>
      <c r="J16" s="6">
        <f t="shared" si="1"/>
        <v>0.14705882352941177</v>
      </c>
      <c r="K16" s="6">
        <f t="shared" si="2"/>
        <v>0.23529411764705882</v>
      </c>
      <c r="L16" s="6">
        <f t="shared" si="3"/>
        <v>0.26470588235294118</v>
      </c>
      <c r="M16" s="6">
        <f t="shared" si="4"/>
        <v>0.35294117647058826</v>
      </c>
    </row>
    <row r="17" spans="1:13">
      <c r="A17">
        <v>2004</v>
      </c>
      <c r="B17" s="4">
        <v>4</v>
      </c>
      <c r="C17" s="4">
        <v>13</v>
      </c>
      <c r="D17" s="4">
        <v>16</v>
      </c>
      <c r="E17" s="4">
        <v>12</v>
      </c>
      <c r="F17" s="4">
        <v>1</v>
      </c>
      <c r="G17" s="5">
        <f t="shared" si="0"/>
        <v>45</v>
      </c>
      <c r="I17">
        <v>2004</v>
      </c>
      <c r="J17" s="6">
        <f t="shared" si="1"/>
        <v>8.8888888888888892E-2</v>
      </c>
      <c r="K17" s="6">
        <f t="shared" si="2"/>
        <v>0.28888888888888886</v>
      </c>
      <c r="L17" s="6">
        <f t="shared" si="3"/>
        <v>0.35555555555555557</v>
      </c>
      <c r="M17" s="6">
        <f t="shared" si="4"/>
        <v>0.26666666666666666</v>
      </c>
    </row>
    <row r="18" spans="1:13">
      <c r="A18">
        <v>2005</v>
      </c>
      <c r="B18" s="4">
        <v>6</v>
      </c>
      <c r="C18" s="4">
        <v>16</v>
      </c>
      <c r="D18" s="4">
        <v>10</v>
      </c>
      <c r="E18" s="4">
        <v>15</v>
      </c>
      <c r="G18" s="5">
        <f t="shared" si="0"/>
        <v>47</v>
      </c>
      <c r="I18">
        <v>2005</v>
      </c>
      <c r="J18" s="6">
        <f t="shared" si="1"/>
        <v>0.1276595744680851</v>
      </c>
      <c r="K18" s="6">
        <f t="shared" si="2"/>
        <v>0.34042553191489361</v>
      </c>
      <c r="L18" s="6">
        <f t="shared" si="3"/>
        <v>0.21276595744680851</v>
      </c>
      <c r="M18" s="6">
        <f t="shared" si="4"/>
        <v>0.31914893617021278</v>
      </c>
    </row>
    <row r="19" spans="1:13">
      <c r="A19">
        <v>2006</v>
      </c>
      <c r="B19" s="4">
        <v>5</v>
      </c>
      <c r="C19" s="4">
        <v>11</v>
      </c>
      <c r="D19" s="4">
        <v>14</v>
      </c>
      <c r="E19" s="4">
        <v>18</v>
      </c>
      <c r="G19" s="5">
        <f t="shared" si="0"/>
        <v>48</v>
      </c>
      <c r="I19">
        <v>2006</v>
      </c>
      <c r="J19" s="6">
        <f t="shared" si="1"/>
        <v>0.10416666666666667</v>
      </c>
      <c r="K19" s="6">
        <f t="shared" si="2"/>
        <v>0.22916666666666666</v>
      </c>
      <c r="L19" s="6">
        <f t="shared" si="3"/>
        <v>0.29166666666666669</v>
      </c>
      <c r="M19" s="6">
        <f t="shared" si="4"/>
        <v>0.375</v>
      </c>
    </row>
    <row r="20" spans="1:13">
      <c r="A20">
        <v>2007</v>
      </c>
      <c r="B20" s="4">
        <v>7</v>
      </c>
      <c r="C20" s="4">
        <v>16</v>
      </c>
      <c r="D20" s="4">
        <v>9</v>
      </c>
      <c r="E20" s="4">
        <v>20</v>
      </c>
      <c r="G20" s="5">
        <f t="shared" si="0"/>
        <v>52</v>
      </c>
      <c r="I20">
        <v>2007</v>
      </c>
      <c r="J20" s="6">
        <f t="shared" si="1"/>
        <v>0.13461538461538461</v>
      </c>
      <c r="K20" s="6">
        <f t="shared" si="2"/>
        <v>0.30769230769230771</v>
      </c>
      <c r="L20" s="6">
        <f t="shared" si="3"/>
        <v>0.17307692307692307</v>
      </c>
      <c r="M20" s="6">
        <f t="shared" si="4"/>
        <v>0.38461538461538464</v>
      </c>
    </row>
    <row r="21" spans="1:13">
      <c r="A21">
        <v>2008</v>
      </c>
      <c r="B21" s="4">
        <v>3</v>
      </c>
      <c r="C21" s="4">
        <v>5</v>
      </c>
      <c r="D21" s="4">
        <v>12</v>
      </c>
      <c r="E21" s="4">
        <v>21</v>
      </c>
      <c r="G21" s="5">
        <f t="shared" si="0"/>
        <v>41</v>
      </c>
      <c r="I21">
        <v>2008</v>
      </c>
      <c r="J21" s="6">
        <f t="shared" si="1"/>
        <v>7.3170731707317069E-2</v>
      </c>
      <c r="K21" s="6">
        <f t="shared" si="2"/>
        <v>0.12195121951219512</v>
      </c>
      <c r="L21" s="6">
        <f t="shared" si="3"/>
        <v>0.29268292682926828</v>
      </c>
      <c r="M21" s="6">
        <f t="shared" si="4"/>
        <v>0.51219512195121952</v>
      </c>
    </row>
    <row r="22" spans="1:13">
      <c r="A22">
        <v>2009</v>
      </c>
      <c r="B22" s="4">
        <v>4</v>
      </c>
      <c r="C22" s="4">
        <v>14</v>
      </c>
      <c r="D22" s="4">
        <v>10</v>
      </c>
      <c r="E22" s="4">
        <v>10</v>
      </c>
      <c r="G22" s="5">
        <f t="shared" si="0"/>
        <v>38</v>
      </c>
      <c r="I22">
        <v>2009</v>
      </c>
      <c r="J22" s="6">
        <f t="shared" si="1"/>
        <v>0.10526315789473684</v>
      </c>
      <c r="K22" s="6">
        <f t="shared" si="2"/>
        <v>0.36842105263157893</v>
      </c>
      <c r="L22" s="6">
        <f t="shared" si="3"/>
        <v>0.26315789473684209</v>
      </c>
      <c r="M22" s="6">
        <f t="shared" si="4"/>
        <v>0.26315789473684209</v>
      </c>
    </row>
    <row r="23" spans="1:13">
      <c r="A23">
        <v>2010</v>
      </c>
      <c r="B23" s="4">
        <v>6</v>
      </c>
      <c r="C23" s="4">
        <v>8</v>
      </c>
      <c r="D23" s="4">
        <v>9</v>
      </c>
      <c r="E23" s="4">
        <v>27</v>
      </c>
      <c r="G23" s="5">
        <f t="shared" si="0"/>
        <v>50</v>
      </c>
      <c r="I23">
        <v>2010</v>
      </c>
      <c r="J23" s="6">
        <f t="shared" si="1"/>
        <v>0.12</v>
      </c>
      <c r="K23" s="6">
        <f t="shared" si="2"/>
        <v>0.16</v>
      </c>
      <c r="L23" s="6">
        <f t="shared" si="3"/>
        <v>0.18</v>
      </c>
      <c r="M23" s="6">
        <f t="shared" si="4"/>
        <v>0.54</v>
      </c>
    </row>
    <row r="24" spans="1:13">
      <c r="A24">
        <v>2011</v>
      </c>
      <c r="B24" s="4">
        <v>9</v>
      </c>
      <c r="C24" s="4">
        <v>12</v>
      </c>
      <c r="D24" s="4">
        <v>18</v>
      </c>
      <c r="E24" s="4">
        <v>25</v>
      </c>
      <c r="G24" s="5">
        <f t="shared" si="0"/>
        <v>64</v>
      </c>
      <c r="I24">
        <v>2011</v>
      </c>
      <c r="J24" s="6">
        <f t="shared" si="1"/>
        <v>0.140625</v>
      </c>
      <c r="K24" s="6">
        <f t="shared" si="2"/>
        <v>0.1875</v>
      </c>
      <c r="L24" s="6">
        <f t="shared" si="3"/>
        <v>0.28125</v>
      </c>
      <c r="M24" s="6">
        <f t="shared" si="4"/>
        <v>0.390625</v>
      </c>
    </row>
    <row r="25" spans="1:13">
      <c r="A25">
        <v>2012</v>
      </c>
      <c r="B25" s="4">
        <v>2</v>
      </c>
      <c r="C25" s="4">
        <v>6</v>
      </c>
      <c r="D25" s="4">
        <v>4</v>
      </c>
      <c r="E25" s="4">
        <v>20</v>
      </c>
      <c r="F25" t="s">
        <v>13</v>
      </c>
      <c r="G25" s="5">
        <f t="shared" si="0"/>
        <v>32</v>
      </c>
      <c r="I25">
        <v>2012</v>
      </c>
      <c r="J25" s="6">
        <f t="shared" si="1"/>
        <v>6.25E-2</v>
      </c>
      <c r="K25" s="6">
        <f t="shared" si="2"/>
        <v>0.1875</v>
      </c>
      <c r="L25" s="6">
        <f t="shared" si="3"/>
        <v>0.125</v>
      </c>
      <c r="M25" s="6">
        <f t="shared" si="4"/>
        <v>0.625</v>
      </c>
    </row>
    <row r="47" spans="1:1" ht="15.75">
      <c r="A47" s="2" t="s">
        <v>14</v>
      </c>
    </row>
    <row r="49" spans="1:13">
      <c r="J49" t="s">
        <v>15</v>
      </c>
    </row>
    <row r="50" spans="1:13">
      <c r="B50" t="s">
        <v>16</v>
      </c>
      <c r="C50" t="s">
        <v>17</v>
      </c>
      <c r="D50" t="s">
        <v>18</v>
      </c>
      <c r="E50" t="s">
        <v>19</v>
      </c>
      <c r="F50" t="s">
        <v>20</v>
      </c>
    </row>
    <row r="51" spans="1:13">
      <c r="A51">
        <v>2000</v>
      </c>
      <c r="B51">
        <v>0</v>
      </c>
      <c r="C51">
        <v>0</v>
      </c>
      <c r="D51">
        <v>0</v>
      </c>
      <c r="E51">
        <v>9</v>
      </c>
      <c r="F51">
        <v>26</v>
      </c>
      <c r="K51" t="s">
        <v>16</v>
      </c>
      <c r="L51" t="s">
        <v>17</v>
      </c>
      <c r="M51" t="s">
        <v>18</v>
      </c>
    </row>
    <row r="52" spans="1:13">
      <c r="A52">
        <v>2001</v>
      </c>
      <c r="B52">
        <v>3</v>
      </c>
      <c r="C52">
        <v>4</v>
      </c>
      <c r="D52">
        <v>4</v>
      </c>
      <c r="E52">
        <v>19</v>
      </c>
      <c r="F52">
        <v>54</v>
      </c>
      <c r="H52" s="5">
        <f t="shared" ref="H52:H63" si="5">SUM(B52:D52)</f>
        <v>11</v>
      </c>
      <c r="J52">
        <v>2001</v>
      </c>
      <c r="K52" s="7">
        <f t="shared" ref="K52:K63" si="6">B52/$H52</f>
        <v>0.27272727272727271</v>
      </c>
      <c r="L52" s="7">
        <f t="shared" ref="L52:L63" si="7">C52/$H52</f>
        <v>0.36363636363636365</v>
      </c>
      <c r="M52" s="7">
        <f t="shared" ref="M52:M63" si="8">D52/$H52</f>
        <v>0.36363636363636365</v>
      </c>
    </row>
    <row r="53" spans="1:13">
      <c r="A53">
        <v>2002</v>
      </c>
      <c r="B53">
        <v>7</v>
      </c>
      <c r="C53">
        <v>10</v>
      </c>
      <c r="D53">
        <v>0</v>
      </c>
      <c r="E53">
        <v>20</v>
      </c>
      <c r="F53">
        <v>26</v>
      </c>
      <c r="H53" s="5">
        <f t="shared" si="5"/>
        <v>17</v>
      </c>
      <c r="J53">
        <v>2002</v>
      </c>
      <c r="K53" s="7">
        <f t="shared" si="6"/>
        <v>0.41176470588235292</v>
      </c>
      <c r="L53" s="7">
        <f t="shared" si="7"/>
        <v>0.58823529411764708</v>
      </c>
      <c r="M53" s="7">
        <f t="shared" si="8"/>
        <v>0</v>
      </c>
    </row>
    <row r="54" spans="1:13">
      <c r="A54">
        <v>2003</v>
      </c>
      <c r="B54">
        <v>12</v>
      </c>
      <c r="C54">
        <v>10</v>
      </c>
      <c r="D54">
        <v>12</v>
      </c>
      <c r="E54">
        <v>35</v>
      </c>
      <c r="F54">
        <v>45</v>
      </c>
      <c r="H54" s="5">
        <f t="shared" si="5"/>
        <v>34</v>
      </c>
      <c r="J54">
        <v>2003</v>
      </c>
      <c r="K54" s="7">
        <f t="shared" si="6"/>
        <v>0.35294117647058826</v>
      </c>
      <c r="L54" s="7">
        <f t="shared" si="7"/>
        <v>0.29411764705882354</v>
      </c>
      <c r="M54" s="7">
        <f t="shared" si="8"/>
        <v>0.35294117647058826</v>
      </c>
    </row>
    <row r="55" spans="1:13">
      <c r="A55">
        <v>2004</v>
      </c>
      <c r="B55">
        <v>19</v>
      </c>
      <c r="C55">
        <v>13</v>
      </c>
      <c r="D55">
        <v>13</v>
      </c>
      <c r="E55">
        <v>47</v>
      </c>
      <c r="F55">
        <v>25</v>
      </c>
      <c r="H55" s="5">
        <f t="shared" si="5"/>
        <v>45</v>
      </c>
      <c r="J55">
        <v>2004</v>
      </c>
      <c r="K55" s="7">
        <f t="shared" si="6"/>
        <v>0.42222222222222222</v>
      </c>
      <c r="L55" s="7">
        <f t="shared" si="7"/>
        <v>0.28888888888888886</v>
      </c>
      <c r="M55" s="7">
        <f t="shared" si="8"/>
        <v>0.28888888888888886</v>
      </c>
    </row>
    <row r="56" spans="1:13">
      <c r="A56">
        <v>2005</v>
      </c>
      <c r="B56">
        <v>24</v>
      </c>
      <c r="C56">
        <v>10</v>
      </c>
      <c r="D56">
        <v>11</v>
      </c>
      <c r="E56">
        <v>47</v>
      </c>
      <c r="F56">
        <v>28</v>
      </c>
      <c r="H56" s="5">
        <f t="shared" si="5"/>
        <v>45</v>
      </c>
      <c r="J56">
        <v>2005</v>
      </c>
      <c r="K56" s="7">
        <f t="shared" si="6"/>
        <v>0.53333333333333333</v>
      </c>
      <c r="L56" s="7">
        <f t="shared" si="7"/>
        <v>0.22222222222222221</v>
      </c>
      <c r="M56" s="7">
        <f t="shared" si="8"/>
        <v>0.24444444444444444</v>
      </c>
    </row>
    <row r="57" spans="1:13">
      <c r="A57">
        <v>2006</v>
      </c>
      <c r="B57">
        <v>29</v>
      </c>
      <c r="C57">
        <v>12</v>
      </c>
      <c r="D57">
        <v>11</v>
      </c>
      <c r="E57">
        <v>51</v>
      </c>
      <c r="F57">
        <v>21</v>
      </c>
      <c r="H57" s="5">
        <f t="shared" si="5"/>
        <v>52</v>
      </c>
      <c r="J57">
        <v>2006</v>
      </c>
      <c r="K57" s="7">
        <f t="shared" si="6"/>
        <v>0.55769230769230771</v>
      </c>
      <c r="L57" s="7">
        <f t="shared" si="7"/>
        <v>0.23076923076923078</v>
      </c>
      <c r="M57" s="7">
        <f t="shared" si="8"/>
        <v>0.21153846153846154</v>
      </c>
    </row>
    <row r="58" spans="1:13">
      <c r="A58">
        <v>2007</v>
      </c>
      <c r="B58">
        <v>38</v>
      </c>
      <c r="C58">
        <v>14</v>
      </c>
      <c r="D58">
        <v>9</v>
      </c>
      <c r="E58">
        <v>56</v>
      </c>
      <c r="F58">
        <v>25</v>
      </c>
      <c r="H58" s="5">
        <f t="shared" si="5"/>
        <v>61</v>
      </c>
      <c r="J58">
        <v>2007</v>
      </c>
      <c r="K58" s="7">
        <f t="shared" si="6"/>
        <v>0.62295081967213117</v>
      </c>
      <c r="L58" s="7">
        <f t="shared" si="7"/>
        <v>0.22950819672131148</v>
      </c>
      <c r="M58" s="7">
        <f t="shared" si="8"/>
        <v>0.14754098360655737</v>
      </c>
    </row>
    <row r="59" spans="1:13">
      <c r="A59">
        <v>2008</v>
      </c>
      <c r="B59">
        <v>23</v>
      </c>
      <c r="C59">
        <v>12</v>
      </c>
      <c r="D59">
        <v>10</v>
      </c>
      <c r="E59">
        <v>43</v>
      </c>
      <c r="F59">
        <v>29</v>
      </c>
      <c r="H59" s="5">
        <f t="shared" si="5"/>
        <v>45</v>
      </c>
      <c r="J59">
        <v>2008</v>
      </c>
      <c r="K59" s="7">
        <f t="shared" si="6"/>
        <v>0.51111111111111107</v>
      </c>
      <c r="L59" s="7">
        <f t="shared" si="7"/>
        <v>0.26666666666666666</v>
      </c>
      <c r="M59" s="7">
        <f t="shared" si="8"/>
        <v>0.22222222222222221</v>
      </c>
    </row>
    <row r="60" spans="1:13">
      <c r="A60">
        <v>2009</v>
      </c>
      <c r="B60">
        <v>24</v>
      </c>
      <c r="C60">
        <v>10</v>
      </c>
      <c r="D60">
        <v>6</v>
      </c>
      <c r="E60">
        <v>37</v>
      </c>
      <c r="F60">
        <v>32</v>
      </c>
      <c r="H60" s="5">
        <f t="shared" si="5"/>
        <v>40</v>
      </c>
      <c r="J60">
        <v>2009</v>
      </c>
      <c r="K60" s="7">
        <f t="shared" si="6"/>
        <v>0.6</v>
      </c>
      <c r="L60" s="7">
        <f t="shared" si="7"/>
        <v>0.25</v>
      </c>
      <c r="M60" s="7">
        <f t="shared" si="8"/>
        <v>0.15</v>
      </c>
    </row>
    <row r="61" spans="1:13">
      <c r="A61">
        <v>2010</v>
      </c>
      <c r="B61">
        <v>28</v>
      </c>
      <c r="C61">
        <v>13</v>
      </c>
      <c r="D61">
        <v>12</v>
      </c>
      <c r="E61">
        <v>50</v>
      </c>
      <c r="F61">
        <v>40</v>
      </c>
      <c r="H61" s="5">
        <f t="shared" si="5"/>
        <v>53</v>
      </c>
      <c r="J61">
        <v>2010</v>
      </c>
      <c r="K61" s="7">
        <f t="shared" si="6"/>
        <v>0.52830188679245282</v>
      </c>
      <c r="L61" s="7">
        <f t="shared" si="7"/>
        <v>0.24528301886792453</v>
      </c>
      <c r="M61" s="7">
        <f t="shared" si="8"/>
        <v>0.22641509433962265</v>
      </c>
    </row>
    <row r="62" spans="1:13">
      <c r="A62">
        <v>2011</v>
      </c>
      <c r="B62">
        <v>35</v>
      </c>
      <c r="C62">
        <v>25</v>
      </c>
      <c r="D62">
        <v>9</v>
      </c>
      <c r="E62">
        <v>64</v>
      </c>
      <c r="F62">
        <v>47</v>
      </c>
      <c r="H62" s="5">
        <f t="shared" si="5"/>
        <v>69</v>
      </c>
      <c r="J62">
        <v>2011</v>
      </c>
      <c r="K62" s="7">
        <f t="shared" si="6"/>
        <v>0.50724637681159424</v>
      </c>
      <c r="L62" s="7">
        <f t="shared" si="7"/>
        <v>0.36231884057971014</v>
      </c>
      <c r="M62" s="7">
        <f t="shared" si="8"/>
        <v>0.13043478260869565</v>
      </c>
    </row>
    <row r="63" spans="1:13">
      <c r="A63">
        <v>2012</v>
      </c>
      <c r="B63">
        <v>19</v>
      </c>
      <c r="C63">
        <v>7</v>
      </c>
      <c r="D63">
        <v>7</v>
      </c>
      <c r="G63" t="s">
        <v>13</v>
      </c>
      <c r="H63" s="5">
        <f t="shared" si="5"/>
        <v>33</v>
      </c>
      <c r="J63">
        <v>2012</v>
      </c>
      <c r="K63" s="7">
        <f t="shared" si="6"/>
        <v>0.5757575757575758</v>
      </c>
      <c r="L63" s="7">
        <f t="shared" si="7"/>
        <v>0.21212121212121213</v>
      </c>
      <c r="M63" s="7">
        <f t="shared" si="8"/>
        <v>0.21212121212121213</v>
      </c>
    </row>
    <row r="66" spans="1:1">
      <c r="A66" t="s">
        <v>21</v>
      </c>
    </row>
    <row r="93" spans="1:4" ht="15.75">
      <c r="A93" s="2" t="s">
        <v>22</v>
      </c>
    </row>
    <row r="95" spans="1:4">
      <c r="B95" t="s">
        <v>16</v>
      </c>
      <c r="C95" t="s">
        <v>23</v>
      </c>
      <c r="D95" t="s">
        <v>24</v>
      </c>
    </row>
    <row r="96" spans="1:4">
      <c r="A96" t="s">
        <v>7</v>
      </c>
      <c r="B96">
        <v>41</v>
      </c>
      <c r="C96">
        <v>0</v>
      </c>
      <c r="D96">
        <v>14</v>
      </c>
    </row>
    <row r="97" spans="1:4">
      <c r="A97" t="s">
        <v>8</v>
      </c>
      <c r="B97">
        <v>84</v>
      </c>
      <c r="C97">
        <v>2</v>
      </c>
      <c r="D97">
        <v>31</v>
      </c>
    </row>
    <row r="98" spans="1:4">
      <c r="A98" t="s">
        <v>9</v>
      </c>
      <c r="B98">
        <v>37</v>
      </c>
      <c r="C98">
        <v>34</v>
      </c>
      <c r="D98">
        <v>55</v>
      </c>
    </row>
    <row r="99" spans="1:4">
      <c r="A99" t="s">
        <v>10</v>
      </c>
      <c r="B99">
        <v>93</v>
      </c>
      <c r="C99">
        <v>65</v>
      </c>
      <c r="D99">
        <v>39</v>
      </c>
    </row>
    <row r="101" spans="1:4">
      <c r="A101" t="s">
        <v>25</v>
      </c>
      <c r="B101" s="5">
        <f>SUM(B96:B99)</f>
        <v>255</v>
      </c>
      <c r="C101" s="5">
        <f>SUM(C96:C99)</f>
        <v>101</v>
      </c>
      <c r="D101" s="5">
        <f>SUM(D96:D99)</f>
        <v>139</v>
      </c>
    </row>
    <row r="103" spans="1:4">
      <c r="A103" s="8"/>
      <c r="B103" s="8" t="s">
        <v>16</v>
      </c>
      <c r="C103" s="8" t="s">
        <v>23</v>
      </c>
      <c r="D103" s="8" t="s">
        <v>24</v>
      </c>
    </row>
    <row r="104" spans="1:4">
      <c r="A104" t="s">
        <v>7</v>
      </c>
      <c r="B104" s="9">
        <f t="shared" ref="B104:D107" si="9">B96/B$101</f>
        <v>0.16078431372549021</v>
      </c>
      <c r="C104" s="9">
        <f t="shared" si="9"/>
        <v>0</v>
      </c>
      <c r="D104" s="9">
        <f t="shared" si="9"/>
        <v>0.10071942446043165</v>
      </c>
    </row>
    <row r="105" spans="1:4">
      <c r="A105" t="s">
        <v>8</v>
      </c>
      <c r="B105" s="9">
        <f t="shared" si="9"/>
        <v>0.32941176470588235</v>
      </c>
      <c r="C105" s="9">
        <f t="shared" si="9"/>
        <v>1.9801980198019802E-2</v>
      </c>
      <c r="D105" s="9">
        <f t="shared" si="9"/>
        <v>0.22302158273381295</v>
      </c>
    </row>
    <row r="106" spans="1:4">
      <c r="A106" t="s">
        <v>9</v>
      </c>
      <c r="B106" s="9">
        <f t="shared" si="9"/>
        <v>0.14509803921568629</v>
      </c>
      <c r="C106" s="9">
        <f t="shared" si="9"/>
        <v>0.33663366336633666</v>
      </c>
      <c r="D106" s="9">
        <f t="shared" si="9"/>
        <v>0.39568345323741005</v>
      </c>
    </row>
    <row r="107" spans="1:4">
      <c r="A107" t="s">
        <v>10</v>
      </c>
      <c r="B107" s="9">
        <f t="shared" si="9"/>
        <v>0.36470588235294116</v>
      </c>
      <c r="C107" s="9">
        <f t="shared" si="9"/>
        <v>0.64356435643564358</v>
      </c>
      <c r="D107" s="9">
        <f t="shared" si="9"/>
        <v>0.2805755395683453</v>
      </c>
    </row>
    <row r="108" spans="1:4">
      <c r="A108" s="8" t="s">
        <v>25</v>
      </c>
      <c r="B108" s="7">
        <v>1</v>
      </c>
      <c r="C108" s="7">
        <v>1</v>
      </c>
      <c r="D108" s="7">
        <v>1</v>
      </c>
    </row>
    <row r="109" spans="1:4">
      <c r="A109" s="8"/>
      <c r="B109" s="7"/>
      <c r="C109" s="7"/>
      <c r="D109" s="7"/>
    </row>
    <row r="110" spans="1:4">
      <c r="A110" s="8"/>
      <c r="B110" s="7"/>
      <c r="C110" s="7"/>
      <c r="D110" s="7"/>
    </row>
    <row r="111" spans="1:4">
      <c r="A111" s="8"/>
      <c r="B111" s="7"/>
      <c r="C111" s="7"/>
      <c r="D111" s="7"/>
    </row>
    <row r="112" spans="1:4">
      <c r="A112" s="8"/>
      <c r="B112" s="7"/>
      <c r="C112" s="7"/>
      <c r="D112" s="7"/>
    </row>
    <row r="113" spans="1:12">
      <c r="A113" s="8"/>
      <c r="B113" s="7"/>
      <c r="C113" s="7"/>
      <c r="D113" s="7"/>
    </row>
    <row r="114" spans="1:12">
      <c r="A114" s="8"/>
      <c r="B114" s="7"/>
      <c r="C114" s="7"/>
      <c r="D114" s="7"/>
    </row>
    <row r="115" spans="1:12">
      <c r="A115" s="8"/>
      <c r="B115" s="7"/>
      <c r="C115" s="7"/>
      <c r="D115" s="7"/>
    </row>
    <row r="117" spans="1:12" ht="20.25">
      <c r="A117" s="1" t="s">
        <v>26</v>
      </c>
    </row>
    <row r="119" spans="1:12" s="10" customFormat="1" ht="12.75"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ht="15.75">
      <c r="A120" s="2" t="s">
        <v>1</v>
      </c>
    </row>
    <row r="122" spans="1:12">
      <c r="A122" t="s">
        <v>27</v>
      </c>
      <c r="C122" s="3" t="s">
        <v>7</v>
      </c>
      <c r="D122" s="3" t="s">
        <v>8</v>
      </c>
      <c r="E122" s="3" t="s">
        <v>9</v>
      </c>
      <c r="F122" s="3" t="s">
        <v>10</v>
      </c>
      <c r="G122" s="3" t="s">
        <v>25</v>
      </c>
      <c r="I122" s="3" t="s">
        <v>7</v>
      </c>
      <c r="J122" s="3" t="s">
        <v>8</v>
      </c>
      <c r="K122" s="3" t="s">
        <v>9</v>
      </c>
      <c r="L122" s="3" t="s">
        <v>10</v>
      </c>
    </row>
    <row r="123" spans="1:12">
      <c r="A123">
        <v>20</v>
      </c>
      <c r="B123" s="12">
        <v>2009.5</v>
      </c>
      <c r="C123" s="12">
        <v>155</v>
      </c>
      <c r="D123" s="12">
        <v>381.03333300000003</v>
      </c>
      <c r="E123" s="12">
        <v>541</v>
      </c>
      <c r="F123" s="12">
        <v>394.5</v>
      </c>
      <c r="G123" s="12">
        <f t="shared" ref="G123:G129" si="10">SUM(C123:F123)</f>
        <v>1471.5333330000001</v>
      </c>
      <c r="H123" s="12">
        <v>2009.5</v>
      </c>
      <c r="I123" s="7">
        <f t="shared" ref="I123:L129" si="11">C123/$G123</f>
        <v>0.10533230646158934</v>
      </c>
      <c r="J123" s="7">
        <f t="shared" si="11"/>
        <v>0.25893625679765692</v>
      </c>
      <c r="K123" s="7">
        <f t="shared" si="11"/>
        <v>0.36764372771432147</v>
      </c>
      <c r="L123" s="7">
        <f t="shared" si="11"/>
        <v>0.2680877090264322</v>
      </c>
    </row>
    <row r="124" spans="1:12">
      <c r="A124">
        <v>21</v>
      </c>
      <c r="B124" s="12">
        <v>2010</v>
      </c>
      <c r="C124" s="12">
        <v>200.5</v>
      </c>
      <c r="D124" s="12">
        <v>356.5</v>
      </c>
      <c r="E124" s="12">
        <v>540.5</v>
      </c>
      <c r="F124" s="12">
        <v>803.05</v>
      </c>
      <c r="G124" s="12">
        <f t="shared" si="10"/>
        <v>1900.55</v>
      </c>
      <c r="H124" s="12">
        <v>2010</v>
      </c>
      <c r="I124" s="7">
        <f t="shared" si="11"/>
        <v>0.10549577753808108</v>
      </c>
      <c r="J124" s="7">
        <f t="shared" si="11"/>
        <v>0.18757728026097709</v>
      </c>
      <c r="K124" s="7">
        <f t="shared" si="11"/>
        <v>0.28439136039567492</v>
      </c>
      <c r="L124" s="7">
        <f t="shared" si="11"/>
        <v>0.4225355818052669</v>
      </c>
    </row>
    <row r="125" spans="1:12">
      <c r="A125">
        <v>22</v>
      </c>
      <c r="B125" s="12">
        <v>2010.5</v>
      </c>
      <c r="C125" s="12">
        <v>380</v>
      </c>
      <c r="D125" s="12">
        <v>226.32</v>
      </c>
      <c r="E125" s="12">
        <v>580.29999999999995</v>
      </c>
      <c r="F125" s="12">
        <v>1030.0999999999999</v>
      </c>
      <c r="G125" s="12">
        <f t="shared" si="10"/>
        <v>2216.7199999999998</v>
      </c>
      <c r="H125" s="12">
        <v>2010.5</v>
      </c>
      <c r="I125" s="7">
        <f t="shared" si="11"/>
        <v>0.17142444693060019</v>
      </c>
      <c r="J125" s="7">
        <f t="shared" si="11"/>
        <v>0.10209679165614061</v>
      </c>
      <c r="K125" s="7">
        <f t="shared" si="11"/>
        <v>0.26178317514165073</v>
      </c>
      <c r="L125" s="7">
        <f t="shared" si="11"/>
        <v>0.46469558627160851</v>
      </c>
    </row>
    <row r="126" spans="1:12">
      <c r="A126">
        <v>23</v>
      </c>
      <c r="B126" s="12">
        <v>2011</v>
      </c>
      <c r="C126" s="12">
        <v>170</v>
      </c>
      <c r="D126" s="12">
        <v>446.7</v>
      </c>
      <c r="E126" s="12">
        <v>416</v>
      </c>
      <c r="F126" s="12">
        <v>641.76</v>
      </c>
      <c r="G126" s="12">
        <f t="shared" si="10"/>
        <v>1674.46</v>
      </c>
      <c r="H126" s="12">
        <v>2011</v>
      </c>
      <c r="I126" s="7">
        <f t="shared" si="11"/>
        <v>0.10152526784754488</v>
      </c>
      <c r="J126" s="7">
        <f t="shared" si="11"/>
        <v>0.26677257145587235</v>
      </c>
      <c r="K126" s="7">
        <f t="shared" si="11"/>
        <v>0.24843830249752158</v>
      </c>
      <c r="L126" s="7">
        <f t="shared" si="11"/>
        <v>0.38326385819906117</v>
      </c>
    </row>
    <row r="127" spans="1:12">
      <c r="A127">
        <v>24</v>
      </c>
      <c r="B127" s="12">
        <v>2011.5</v>
      </c>
      <c r="C127" s="12">
        <v>630.4</v>
      </c>
      <c r="D127" s="12">
        <v>276</v>
      </c>
      <c r="E127" s="12">
        <v>206.6</v>
      </c>
      <c r="F127" s="12">
        <v>299.16000000000003</v>
      </c>
      <c r="G127" s="12">
        <f t="shared" si="10"/>
        <v>1412.16</v>
      </c>
      <c r="H127" s="12">
        <v>2011.5</v>
      </c>
      <c r="I127" s="7">
        <f t="shared" si="11"/>
        <v>0.44640833899841376</v>
      </c>
      <c r="J127" s="7">
        <f t="shared" si="11"/>
        <v>0.19544527532290956</v>
      </c>
      <c r="K127" s="7">
        <f t="shared" si="11"/>
        <v>0.14630070246997506</v>
      </c>
      <c r="L127" s="7">
        <f t="shared" si="11"/>
        <v>0.21184568320870156</v>
      </c>
    </row>
    <row r="128" spans="1:12">
      <c r="A128">
        <v>25</v>
      </c>
      <c r="B128" s="12">
        <v>2012</v>
      </c>
      <c r="C128" s="12">
        <v>150.80000000000001</v>
      </c>
      <c r="D128" s="12">
        <v>123.7</v>
      </c>
      <c r="E128" s="12">
        <v>343.55</v>
      </c>
      <c r="F128" s="12">
        <v>410</v>
      </c>
      <c r="G128" s="12">
        <f t="shared" si="10"/>
        <v>1028.05</v>
      </c>
      <c r="H128" s="12">
        <v>2012</v>
      </c>
      <c r="I128" s="7">
        <f t="shared" si="11"/>
        <v>0.14668547249647393</v>
      </c>
      <c r="J128" s="7">
        <f t="shared" si="11"/>
        <v>0.12032488692184233</v>
      </c>
      <c r="K128" s="7">
        <f t="shared" si="11"/>
        <v>0.33417635329020967</v>
      </c>
      <c r="L128" s="7">
        <f t="shared" si="11"/>
        <v>0.39881328729147419</v>
      </c>
    </row>
    <row r="129" spans="1:12">
      <c r="A129">
        <v>26</v>
      </c>
      <c r="B129" s="12">
        <v>2012.5</v>
      </c>
      <c r="C129" s="12">
        <v>234.5</v>
      </c>
      <c r="D129" s="12">
        <v>140.6</v>
      </c>
      <c r="E129" s="12">
        <v>1446.6</v>
      </c>
      <c r="F129" s="12">
        <v>308.5</v>
      </c>
      <c r="G129" s="12">
        <f t="shared" si="10"/>
        <v>2130.1999999999998</v>
      </c>
      <c r="H129" s="12">
        <v>2012.5</v>
      </c>
      <c r="I129" s="7">
        <f t="shared" si="11"/>
        <v>0.11008356022908648</v>
      </c>
      <c r="J129" s="7">
        <f t="shared" si="11"/>
        <v>6.6003192188526905E-2</v>
      </c>
      <c r="K129" s="7">
        <f t="shared" si="11"/>
        <v>0.67909116514881229</v>
      </c>
      <c r="L129" s="7">
        <f t="shared" si="11"/>
        <v>0.14482208243357433</v>
      </c>
    </row>
    <row r="151" spans="1:12" ht="15.75">
      <c r="A151" s="2" t="s">
        <v>28</v>
      </c>
    </row>
    <row r="155" spans="1:12">
      <c r="A155" t="s">
        <v>27</v>
      </c>
      <c r="C155" s="3" t="s">
        <v>16</v>
      </c>
      <c r="D155" s="3" t="s">
        <v>23</v>
      </c>
      <c r="E155" s="3" t="s">
        <v>24</v>
      </c>
      <c r="F155" s="3" t="s">
        <v>29</v>
      </c>
      <c r="G155" s="3" t="s">
        <v>25</v>
      </c>
      <c r="H155" s="3"/>
      <c r="I155" s="3" t="s">
        <v>16</v>
      </c>
      <c r="J155" s="3" t="s">
        <v>23</v>
      </c>
      <c r="K155" s="3" t="s">
        <v>24</v>
      </c>
      <c r="L155" s="3" t="s">
        <v>29</v>
      </c>
    </row>
    <row r="156" spans="1:12">
      <c r="A156">
        <v>20</v>
      </c>
      <c r="B156" s="12">
        <v>2009.5</v>
      </c>
      <c r="C156" s="12">
        <v>952.85</v>
      </c>
      <c r="D156" s="12">
        <v>289.60000000000002</v>
      </c>
      <c r="E156" s="12">
        <v>229.08333300000001</v>
      </c>
      <c r="F156" s="12">
        <v>0</v>
      </c>
      <c r="G156" s="12">
        <f t="shared" ref="G156:G162" si="12">SUM(C156:F156)</f>
        <v>1471.5333330000001</v>
      </c>
      <c r="H156" s="12">
        <v>2009.5</v>
      </c>
      <c r="I156" s="7">
        <f t="shared" ref="I156:L162" si="13">C156/$G156</f>
        <v>0.64752185943177676</v>
      </c>
      <c r="J156" s="7">
        <f t="shared" si="13"/>
        <v>0.19680152226629855</v>
      </c>
      <c r="K156" s="7">
        <f t="shared" si="13"/>
        <v>0.15567661830192467</v>
      </c>
      <c r="L156" s="7">
        <f t="shared" si="13"/>
        <v>0</v>
      </c>
    </row>
    <row r="157" spans="1:12">
      <c r="A157">
        <v>21</v>
      </c>
      <c r="B157" s="12">
        <v>2010</v>
      </c>
      <c r="C157" s="12">
        <v>924.25</v>
      </c>
      <c r="D157" s="12">
        <v>639.5</v>
      </c>
      <c r="E157" s="12">
        <v>336.8</v>
      </c>
      <c r="F157" s="12">
        <v>0</v>
      </c>
      <c r="G157" s="12">
        <f t="shared" si="12"/>
        <v>1900.55</v>
      </c>
      <c r="H157" s="12">
        <v>2010</v>
      </c>
      <c r="I157" s="7">
        <f t="shared" si="13"/>
        <v>0.48630659545920918</v>
      </c>
      <c r="J157" s="7">
        <f t="shared" si="13"/>
        <v>0.33648154481597431</v>
      </c>
      <c r="K157" s="7">
        <f t="shared" si="13"/>
        <v>0.17721185972481651</v>
      </c>
      <c r="L157" s="7">
        <f t="shared" si="13"/>
        <v>0</v>
      </c>
    </row>
    <row r="158" spans="1:12">
      <c r="A158">
        <v>22</v>
      </c>
      <c r="B158" s="12">
        <v>2010.5</v>
      </c>
      <c r="C158" s="12">
        <v>1345.02</v>
      </c>
      <c r="D158" s="12">
        <v>344.9</v>
      </c>
      <c r="E158" s="12">
        <v>526.79999999999995</v>
      </c>
      <c r="F158" s="12">
        <v>0</v>
      </c>
      <c r="G158" s="12">
        <f t="shared" si="12"/>
        <v>2216.7200000000003</v>
      </c>
      <c r="H158" s="12">
        <v>2010.5</v>
      </c>
      <c r="I158" s="7">
        <f t="shared" si="13"/>
        <v>0.60676134108051527</v>
      </c>
      <c r="J158" s="7">
        <f t="shared" si="13"/>
        <v>0.15559024143779995</v>
      </c>
      <c r="K158" s="7">
        <f t="shared" si="13"/>
        <v>0.23764841748168461</v>
      </c>
      <c r="L158" s="7">
        <f t="shared" si="13"/>
        <v>0</v>
      </c>
    </row>
    <row r="159" spans="1:12">
      <c r="A159">
        <v>23</v>
      </c>
      <c r="B159" s="12">
        <v>2011</v>
      </c>
      <c r="C159" s="12">
        <v>857.2</v>
      </c>
      <c r="D159" s="12">
        <v>272.76</v>
      </c>
      <c r="E159" s="12">
        <v>544.5</v>
      </c>
      <c r="F159" s="12">
        <v>0</v>
      </c>
      <c r="G159" s="12">
        <f t="shared" si="12"/>
        <v>1674.46</v>
      </c>
      <c r="H159" s="12">
        <v>2011</v>
      </c>
      <c r="I159" s="7">
        <f t="shared" si="13"/>
        <v>0.51192623293479689</v>
      </c>
      <c r="J159" s="7">
        <f t="shared" si="13"/>
        <v>0.16289430622409612</v>
      </c>
      <c r="K159" s="7">
        <f t="shared" si="13"/>
        <v>0.32517946084110699</v>
      </c>
      <c r="L159" s="7">
        <f t="shared" si="13"/>
        <v>0</v>
      </c>
    </row>
    <row r="160" spans="1:12">
      <c r="A160">
        <v>24</v>
      </c>
      <c r="B160" s="12">
        <v>2011.5</v>
      </c>
      <c r="C160" s="12">
        <v>988</v>
      </c>
      <c r="D160" s="12">
        <v>170.66</v>
      </c>
      <c r="E160" s="12">
        <v>253.5</v>
      </c>
      <c r="F160" s="12">
        <v>0</v>
      </c>
      <c r="G160" s="12">
        <f t="shared" si="12"/>
        <v>1412.16</v>
      </c>
      <c r="H160" s="12">
        <v>2011.5</v>
      </c>
      <c r="I160" s="7">
        <f t="shared" si="13"/>
        <v>0.69963743485157481</v>
      </c>
      <c r="J160" s="7">
        <f t="shared" si="13"/>
        <v>0.12085032857466575</v>
      </c>
      <c r="K160" s="7">
        <f t="shared" si="13"/>
        <v>0.17951223657375934</v>
      </c>
      <c r="L160" s="7">
        <f t="shared" si="13"/>
        <v>0</v>
      </c>
    </row>
    <row r="161" spans="1:12">
      <c r="A161">
        <v>25</v>
      </c>
      <c r="B161" s="12">
        <v>2012</v>
      </c>
      <c r="C161" s="12">
        <v>499.35</v>
      </c>
      <c r="D161" s="12">
        <v>191.5</v>
      </c>
      <c r="E161" s="12">
        <v>337.2</v>
      </c>
      <c r="F161" s="12">
        <v>0</v>
      </c>
      <c r="G161" s="12">
        <f t="shared" si="12"/>
        <v>1028.05</v>
      </c>
      <c r="H161" s="12">
        <v>2012</v>
      </c>
      <c r="I161" s="7">
        <f t="shared" si="13"/>
        <v>0.48572540246096985</v>
      </c>
      <c r="J161" s="7">
        <f t="shared" si="13"/>
        <v>0.18627498662516415</v>
      </c>
      <c r="K161" s="7">
        <f t="shared" si="13"/>
        <v>0.32799961091386604</v>
      </c>
      <c r="L161" s="7">
        <f t="shared" si="13"/>
        <v>0</v>
      </c>
    </row>
    <row r="162" spans="1:12">
      <c r="A162">
        <v>26</v>
      </c>
      <c r="B162" s="12">
        <v>2012.5</v>
      </c>
      <c r="C162" s="12">
        <v>484.7</v>
      </c>
      <c r="D162" s="12">
        <v>46.5</v>
      </c>
      <c r="E162" s="12">
        <v>230</v>
      </c>
      <c r="F162" s="12">
        <v>1069</v>
      </c>
      <c r="G162" s="12">
        <f t="shared" si="12"/>
        <v>1830.2</v>
      </c>
      <c r="H162" s="12">
        <v>2012.5</v>
      </c>
      <c r="I162" s="7">
        <f t="shared" si="13"/>
        <v>0.26483444432302478</v>
      </c>
      <c r="J162" s="7">
        <f t="shared" si="13"/>
        <v>2.5407059337777291E-2</v>
      </c>
      <c r="K162" s="7">
        <f t="shared" si="13"/>
        <v>0.12566932575674788</v>
      </c>
      <c r="L162" s="7">
        <f t="shared" si="13"/>
        <v>0.58408917058245002</v>
      </c>
    </row>
    <row r="184" spans="1:12" ht="20.25">
      <c r="A184" s="1" t="s">
        <v>30</v>
      </c>
    </row>
    <row r="186" spans="1:12">
      <c r="A186" s="10"/>
    </row>
    <row r="187" spans="1:12" ht="15.75">
      <c r="A187" s="2" t="s">
        <v>1</v>
      </c>
    </row>
    <row r="190" spans="1:12">
      <c r="A190" t="s">
        <v>27</v>
      </c>
      <c r="C190" s="3" t="s">
        <v>7</v>
      </c>
      <c r="D190" s="3" t="s">
        <v>8</v>
      </c>
      <c r="E190" s="3" t="s">
        <v>9</v>
      </c>
      <c r="F190" s="3" t="s">
        <v>10</v>
      </c>
      <c r="G190" s="3" t="s">
        <v>25</v>
      </c>
      <c r="I190" s="3" t="s">
        <v>7</v>
      </c>
      <c r="J190" s="3" t="s">
        <v>8</v>
      </c>
      <c r="K190" s="3" t="s">
        <v>9</v>
      </c>
      <c r="L190" s="3" t="s">
        <v>10</v>
      </c>
    </row>
    <row r="191" spans="1:12">
      <c r="A191">
        <v>20</v>
      </c>
      <c r="B191" s="12">
        <v>2009.5</v>
      </c>
      <c r="C191">
        <v>120</v>
      </c>
      <c r="D191">
        <v>115.6</v>
      </c>
      <c r="E191">
        <v>318</v>
      </c>
      <c r="F191">
        <v>279</v>
      </c>
      <c r="G191" s="12">
        <f t="shared" ref="G191:G197" si="14">SUM(C191:F191)</f>
        <v>832.6</v>
      </c>
      <c r="H191" s="12">
        <v>2009.5</v>
      </c>
      <c r="I191" s="7">
        <f t="shared" ref="I191:L197" si="15">C191/$G191</f>
        <v>0.14412683161181838</v>
      </c>
      <c r="J191" s="7">
        <f t="shared" si="15"/>
        <v>0.13884218111938504</v>
      </c>
      <c r="K191" s="7">
        <f t="shared" si="15"/>
        <v>0.38193610377131876</v>
      </c>
      <c r="L191" s="7">
        <f t="shared" si="15"/>
        <v>0.33509488349747779</v>
      </c>
    </row>
    <row r="192" spans="1:12">
      <c r="A192">
        <v>21</v>
      </c>
      <c r="B192" s="12">
        <v>2010</v>
      </c>
      <c r="C192">
        <v>152.5</v>
      </c>
      <c r="D192">
        <v>227</v>
      </c>
      <c r="E192">
        <v>179</v>
      </c>
      <c r="F192">
        <v>216</v>
      </c>
      <c r="G192" s="12">
        <f t="shared" si="14"/>
        <v>774.5</v>
      </c>
      <c r="H192" s="12">
        <v>2010</v>
      </c>
      <c r="I192" s="7">
        <f t="shared" si="15"/>
        <v>0.19690122659780504</v>
      </c>
      <c r="J192" s="7">
        <f t="shared" si="15"/>
        <v>0.29309231762427373</v>
      </c>
      <c r="K192" s="7">
        <f t="shared" si="15"/>
        <v>0.23111684958037443</v>
      </c>
      <c r="L192" s="7">
        <f t="shared" si="15"/>
        <v>0.27888960619754682</v>
      </c>
    </row>
    <row r="193" spans="1:12">
      <c r="A193">
        <v>22</v>
      </c>
      <c r="B193" s="12">
        <v>2010.5</v>
      </c>
      <c r="C193">
        <v>150</v>
      </c>
      <c r="D193">
        <v>141.22</v>
      </c>
      <c r="E193">
        <v>199.1</v>
      </c>
      <c r="F193">
        <v>306</v>
      </c>
      <c r="G193" s="12">
        <f t="shared" si="14"/>
        <v>796.32</v>
      </c>
      <c r="H193" s="12">
        <v>2010.5</v>
      </c>
      <c r="I193" s="7">
        <f t="shared" si="15"/>
        <v>0.18836648583484025</v>
      </c>
      <c r="J193" s="7">
        <f t="shared" si="15"/>
        <v>0.17734076753064093</v>
      </c>
      <c r="K193" s="7">
        <f t="shared" si="15"/>
        <v>0.25002511553144463</v>
      </c>
      <c r="L193" s="7">
        <f t="shared" si="15"/>
        <v>0.3842676311030741</v>
      </c>
    </row>
    <row r="194" spans="1:12">
      <c r="A194">
        <v>23</v>
      </c>
      <c r="B194" s="12">
        <v>2011</v>
      </c>
      <c r="C194">
        <v>102</v>
      </c>
      <c r="D194">
        <v>235.2</v>
      </c>
      <c r="E194">
        <v>117</v>
      </c>
      <c r="F194">
        <v>469.4</v>
      </c>
      <c r="G194" s="12">
        <f t="shared" si="14"/>
        <v>923.59999999999991</v>
      </c>
      <c r="H194" s="12">
        <v>2011</v>
      </c>
      <c r="I194" s="7">
        <f t="shared" si="15"/>
        <v>0.1104374187960156</v>
      </c>
      <c r="J194" s="7">
        <f t="shared" si="15"/>
        <v>0.25465569510610653</v>
      </c>
      <c r="K194" s="7">
        <f t="shared" si="15"/>
        <v>0.12667821567778259</v>
      </c>
      <c r="L194" s="7">
        <f t="shared" si="15"/>
        <v>0.50822867042009534</v>
      </c>
    </row>
    <row r="195" spans="1:12">
      <c r="A195">
        <v>24</v>
      </c>
      <c r="B195" s="12">
        <v>2011.5</v>
      </c>
      <c r="C195">
        <v>163</v>
      </c>
      <c r="D195">
        <v>201</v>
      </c>
      <c r="E195">
        <v>170.6</v>
      </c>
      <c r="F195">
        <v>217.5</v>
      </c>
      <c r="G195" s="12">
        <f t="shared" si="14"/>
        <v>752.1</v>
      </c>
      <c r="H195" s="12">
        <v>2011.5</v>
      </c>
      <c r="I195" s="7">
        <f t="shared" si="15"/>
        <v>0.21672649913575323</v>
      </c>
      <c r="J195" s="7">
        <f t="shared" si="15"/>
        <v>0.26725169525329079</v>
      </c>
      <c r="K195" s="7">
        <f t="shared" si="15"/>
        <v>0.22683153835926073</v>
      </c>
      <c r="L195" s="7">
        <f t="shared" si="15"/>
        <v>0.28919026725169522</v>
      </c>
    </row>
    <row r="196" spans="1:12">
      <c r="A196">
        <v>25</v>
      </c>
      <c r="B196" s="12">
        <v>2012</v>
      </c>
      <c r="C196">
        <v>109.8</v>
      </c>
      <c r="D196">
        <v>105.7</v>
      </c>
      <c r="E196">
        <v>262.55</v>
      </c>
      <c r="F196">
        <v>220</v>
      </c>
      <c r="G196" s="12">
        <f t="shared" si="14"/>
        <v>698.05</v>
      </c>
      <c r="H196" s="12">
        <v>2012</v>
      </c>
      <c r="I196" s="7">
        <f t="shared" si="15"/>
        <v>0.15729532268462146</v>
      </c>
      <c r="J196" s="7">
        <f t="shared" si="15"/>
        <v>0.15142181792135234</v>
      </c>
      <c r="K196" s="7">
        <f t="shared" si="15"/>
        <v>0.37611918916983028</v>
      </c>
      <c r="L196" s="7">
        <f t="shared" si="15"/>
        <v>0.315163670224196</v>
      </c>
    </row>
    <row r="197" spans="1:12">
      <c r="A197">
        <v>26</v>
      </c>
      <c r="B197" s="12">
        <v>2012.5</v>
      </c>
      <c r="C197">
        <v>75</v>
      </c>
      <c r="D197">
        <v>35.4</v>
      </c>
      <c r="E197">
        <v>438.3</v>
      </c>
      <c r="F197">
        <v>124.5</v>
      </c>
      <c r="G197" s="12">
        <f t="shared" si="14"/>
        <v>673.2</v>
      </c>
      <c r="H197" s="12">
        <v>2012.5</v>
      </c>
      <c r="I197" s="7">
        <f t="shared" si="15"/>
        <v>0.11140819964349376</v>
      </c>
      <c r="J197" s="7">
        <f t="shared" si="15"/>
        <v>5.2584670231729053E-2</v>
      </c>
      <c r="K197" s="7">
        <f t="shared" si="15"/>
        <v>0.65106951871657748</v>
      </c>
      <c r="L197" s="7">
        <f t="shared" si="15"/>
        <v>0.18493761140819964</v>
      </c>
    </row>
    <row r="219" spans="1:12" ht="15.75">
      <c r="A219" s="2" t="s">
        <v>28</v>
      </c>
    </row>
    <row r="222" spans="1:12">
      <c r="A222" t="s">
        <v>27</v>
      </c>
      <c r="C222" s="3" t="s">
        <v>16</v>
      </c>
      <c r="D222" s="3" t="s">
        <v>23</v>
      </c>
      <c r="E222" s="3" t="s">
        <v>24</v>
      </c>
      <c r="F222" s="3" t="s">
        <v>29</v>
      </c>
      <c r="G222" s="3" t="s">
        <v>25</v>
      </c>
      <c r="H222" s="3"/>
      <c r="I222" s="3" t="s">
        <v>16</v>
      </c>
      <c r="J222" s="3" t="s">
        <v>23</v>
      </c>
      <c r="K222" s="3" t="s">
        <v>24</v>
      </c>
      <c r="L222" s="3" t="s">
        <v>29</v>
      </c>
    </row>
    <row r="223" spans="1:12">
      <c r="A223">
        <v>20</v>
      </c>
      <c r="B223" s="12">
        <v>2009.5</v>
      </c>
      <c r="C223">
        <v>521.5</v>
      </c>
      <c r="D223">
        <v>180.1</v>
      </c>
      <c r="E223">
        <v>131</v>
      </c>
      <c r="F223">
        <v>0</v>
      </c>
      <c r="G223" s="12">
        <f t="shared" ref="G223:G229" si="16">SUM(C223:F223)</f>
        <v>832.6</v>
      </c>
      <c r="H223" s="12">
        <v>2009.5</v>
      </c>
      <c r="I223" s="7">
        <f t="shared" ref="I223:L229" si="17">C223/$G223</f>
        <v>0.62635118904636078</v>
      </c>
      <c r="J223" s="7">
        <f t="shared" si="17"/>
        <v>0.21631035311073743</v>
      </c>
      <c r="K223" s="7">
        <f t="shared" si="17"/>
        <v>0.15733845784290174</v>
      </c>
      <c r="L223" s="7">
        <f t="shared" si="17"/>
        <v>0</v>
      </c>
    </row>
    <row r="224" spans="1:12">
      <c r="A224">
        <v>21</v>
      </c>
      <c r="B224" s="12">
        <v>2010</v>
      </c>
      <c r="C224">
        <v>465.5</v>
      </c>
      <c r="D224">
        <v>70</v>
      </c>
      <c r="E224">
        <v>239</v>
      </c>
      <c r="F224">
        <v>0</v>
      </c>
      <c r="G224" s="12">
        <f t="shared" si="16"/>
        <v>774.5</v>
      </c>
      <c r="H224" s="12">
        <v>2010</v>
      </c>
      <c r="I224" s="7">
        <f t="shared" si="17"/>
        <v>0.60103292446739831</v>
      </c>
      <c r="J224" s="7">
        <f t="shared" si="17"/>
        <v>9.0380890897353128E-2</v>
      </c>
      <c r="K224" s="7">
        <f t="shared" si="17"/>
        <v>0.30858618463524856</v>
      </c>
      <c r="L224" s="7">
        <f t="shared" si="17"/>
        <v>0</v>
      </c>
    </row>
    <row r="225" spans="1:12">
      <c r="A225">
        <v>22</v>
      </c>
      <c r="B225" s="12">
        <v>2010.5</v>
      </c>
      <c r="C225">
        <v>493.52</v>
      </c>
      <c r="D225">
        <v>10</v>
      </c>
      <c r="E225">
        <v>292.8</v>
      </c>
      <c r="F225">
        <v>0</v>
      </c>
      <c r="G225" s="12">
        <f t="shared" si="16"/>
        <v>796.31999999999994</v>
      </c>
      <c r="H225" s="12">
        <v>2010.5</v>
      </c>
      <c r="I225" s="7">
        <f t="shared" si="17"/>
        <v>0.61975085392806917</v>
      </c>
      <c r="J225" s="7">
        <f t="shared" si="17"/>
        <v>1.2557765722322685E-2</v>
      </c>
      <c r="K225" s="7">
        <f t="shared" si="17"/>
        <v>0.36769138034960824</v>
      </c>
      <c r="L225" s="7">
        <f t="shared" si="17"/>
        <v>0</v>
      </c>
    </row>
    <row r="226" spans="1:12">
      <c r="A226">
        <v>23</v>
      </c>
      <c r="B226" s="12">
        <v>2011</v>
      </c>
      <c r="C226">
        <v>567.29999999999995</v>
      </c>
      <c r="D226">
        <v>80</v>
      </c>
      <c r="E226">
        <v>262</v>
      </c>
      <c r="F226">
        <v>0</v>
      </c>
      <c r="G226" s="12">
        <f t="shared" si="16"/>
        <v>909.3</v>
      </c>
      <c r="H226" s="12">
        <v>2011</v>
      </c>
      <c r="I226" s="7">
        <f t="shared" si="17"/>
        <v>0.62388650610359619</v>
      </c>
      <c r="J226" s="7">
        <f t="shared" si="17"/>
        <v>8.7979764654129558E-2</v>
      </c>
      <c r="K226" s="7">
        <f t="shared" si="17"/>
        <v>0.28813372924227432</v>
      </c>
      <c r="L226" s="7">
        <f t="shared" si="17"/>
        <v>0</v>
      </c>
    </row>
    <row r="227" spans="1:12">
      <c r="A227">
        <v>24</v>
      </c>
      <c r="B227" s="12">
        <v>2011.5</v>
      </c>
      <c r="C227">
        <v>497.1</v>
      </c>
      <c r="D227">
        <v>89</v>
      </c>
      <c r="E227">
        <v>166</v>
      </c>
      <c r="F227">
        <v>0</v>
      </c>
      <c r="G227" s="12">
        <f t="shared" si="16"/>
        <v>752.1</v>
      </c>
      <c r="H227" s="12">
        <v>2011.5</v>
      </c>
      <c r="I227" s="7">
        <f t="shared" si="17"/>
        <v>0.66094934184284004</v>
      </c>
      <c r="J227" s="7">
        <f t="shared" si="17"/>
        <v>0.11833532774896954</v>
      </c>
      <c r="K227" s="7">
        <f t="shared" si="17"/>
        <v>0.22071533040819039</v>
      </c>
      <c r="L227" s="7">
        <f t="shared" si="17"/>
        <v>0</v>
      </c>
    </row>
    <row r="228" spans="1:12">
      <c r="A228">
        <v>25</v>
      </c>
      <c r="B228" s="12">
        <v>2012</v>
      </c>
      <c r="C228">
        <v>423.35</v>
      </c>
      <c r="D228">
        <v>71.5</v>
      </c>
      <c r="E228">
        <v>203.2</v>
      </c>
      <c r="F228">
        <v>0</v>
      </c>
      <c r="G228" s="12">
        <f t="shared" si="16"/>
        <v>698.05</v>
      </c>
      <c r="H228" s="12">
        <v>2012</v>
      </c>
      <c r="I228" s="7">
        <f t="shared" si="17"/>
        <v>0.60647518086096996</v>
      </c>
      <c r="J228" s="7">
        <f t="shared" si="17"/>
        <v>0.1024281928228637</v>
      </c>
      <c r="K228" s="7">
        <f t="shared" si="17"/>
        <v>0.29109662631616645</v>
      </c>
      <c r="L228" s="7">
        <f t="shared" si="17"/>
        <v>0</v>
      </c>
    </row>
    <row r="229" spans="1:12">
      <c r="A229">
        <v>26</v>
      </c>
      <c r="B229" s="12">
        <v>2012.5</v>
      </c>
      <c r="C229">
        <v>213.7</v>
      </c>
      <c r="D229">
        <v>13</v>
      </c>
      <c r="E229">
        <v>110.5</v>
      </c>
      <c r="F229">
        <v>336</v>
      </c>
      <c r="G229" s="12">
        <f t="shared" si="16"/>
        <v>673.2</v>
      </c>
      <c r="H229" s="12">
        <v>2012.5</v>
      </c>
      <c r="I229" s="7">
        <f t="shared" si="17"/>
        <v>0.31743909685086152</v>
      </c>
      <c r="J229" s="7">
        <f t="shared" si="17"/>
        <v>1.9310754604872249E-2</v>
      </c>
      <c r="K229" s="7">
        <f t="shared" si="17"/>
        <v>0.16414141414141414</v>
      </c>
      <c r="L229" s="7">
        <f t="shared" si="17"/>
        <v>0.49910873440285203</v>
      </c>
    </row>
    <row r="249" spans="1:14" ht="15.75">
      <c r="A249" s="2" t="s">
        <v>31</v>
      </c>
      <c r="I249" s="2" t="s">
        <v>32</v>
      </c>
    </row>
    <row r="251" spans="1:14">
      <c r="A251" t="s">
        <v>27</v>
      </c>
      <c r="C251" s="3" t="s">
        <v>7</v>
      </c>
      <c r="D251" s="3" t="s">
        <v>8</v>
      </c>
      <c r="E251" s="3" t="s">
        <v>9</v>
      </c>
      <c r="F251" s="3" t="s">
        <v>10</v>
      </c>
      <c r="I251" t="s">
        <v>27</v>
      </c>
      <c r="K251" s="3" t="s">
        <v>16</v>
      </c>
      <c r="L251" s="3" t="s">
        <v>23</v>
      </c>
      <c r="M251" s="3" t="s">
        <v>24</v>
      </c>
      <c r="N251" s="3" t="s">
        <v>29</v>
      </c>
    </row>
    <row r="252" spans="1:14">
      <c r="A252">
        <v>20</v>
      </c>
      <c r="B252" s="12">
        <v>2009.5</v>
      </c>
      <c r="C252" s="13">
        <f t="shared" ref="C252:F258" si="18">C191/C123*$F123/$F191</f>
        <v>1.0946930280957337</v>
      </c>
      <c r="D252" s="13">
        <f t="shared" si="18"/>
        <v>0.42898061618796646</v>
      </c>
      <c r="E252" s="13">
        <f t="shared" si="18"/>
        <v>0.83113708186750934</v>
      </c>
      <c r="F252" s="13">
        <f t="shared" si="18"/>
        <v>1</v>
      </c>
      <c r="I252">
        <v>20</v>
      </c>
      <c r="J252" s="12">
        <v>2009.5</v>
      </c>
      <c r="K252" s="13">
        <f t="shared" ref="K252:N258" si="19">C223/C156*$C156/$C223</f>
        <v>1</v>
      </c>
      <c r="L252" s="13">
        <f t="shared" si="19"/>
        <v>1.1362800477267549</v>
      </c>
      <c r="M252" s="13">
        <f t="shared" si="19"/>
        <v>1.0448357598035491</v>
      </c>
      <c r="N252" s="13" t="e">
        <f t="shared" si="19"/>
        <v>#DIV/0!</v>
      </c>
    </row>
    <row r="253" spans="1:14">
      <c r="A253">
        <v>21</v>
      </c>
      <c r="B253" s="12">
        <v>2010</v>
      </c>
      <c r="C253" s="13">
        <f t="shared" si="18"/>
        <v>2.8277714279117023</v>
      </c>
      <c r="D253" s="13">
        <f t="shared" si="18"/>
        <v>2.367310139733001</v>
      </c>
      <c r="E253" s="13">
        <f t="shared" si="18"/>
        <v>1.2312497858635694</v>
      </c>
      <c r="F253" s="13">
        <f t="shared" si="18"/>
        <v>1.0000000000000002</v>
      </c>
      <c r="I253">
        <v>21</v>
      </c>
      <c r="J253" s="12">
        <v>2010</v>
      </c>
      <c r="K253" s="13">
        <f t="shared" si="19"/>
        <v>0.99999999999999989</v>
      </c>
      <c r="L253" s="13">
        <f t="shared" si="19"/>
        <v>0.21733379578735737</v>
      </c>
      <c r="M253" s="13">
        <f t="shared" si="19"/>
        <v>1.4089500345706478</v>
      </c>
      <c r="N253" s="13" t="e">
        <f t="shared" si="19"/>
        <v>#DIV/0!</v>
      </c>
    </row>
    <row r="254" spans="1:14">
      <c r="A254">
        <v>22</v>
      </c>
      <c r="B254" s="12">
        <v>2010.5</v>
      </c>
      <c r="C254" s="13">
        <f t="shared" si="18"/>
        <v>1.3288183694530442</v>
      </c>
      <c r="D254" s="13">
        <f t="shared" si="18"/>
        <v>2.1005413411977258</v>
      </c>
      <c r="E254" s="13">
        <f t="shared" si="18"/>
        <v>1.1549858141889644</v>
      </c>
      <c r="F254" s="13">
        <f t="shared" si="18"/>
        <v>1</v>
      </c>
      <c r="I254">
        <v>22</v>
      </c>
      <c r="J254" s="12">
        <v>2010.5</v>
      </c>
      <c r="K254" s="13">
        <f t="shared" si="19"/>
        <v>1</v>
      </c>
      <c r="L254" s="13">
        <f t="shared" si="19"/>
        <v>7.9018865594068996E-2</v>
      </c>
      <c r="M254" s="13">
        <f t="shared" si="19"/>
        <v>1.5147790536191874</v>
      </c>
      <c r="N254" s="13" t="e">
        <f t="shared" si="19"/>
        <v>#DIV/0!</v>
      </c>
    </row>
    <row r="255" spans="1:14">
      <c r="A255">
        <v>23</v>
      </c>
      <c r="B255" s="12">
        <v>2011</v>
      </c>
      <c r="C255" s="13">
        <f t="shared" si="18"/>
        <v>0.82031529612270981</v>
      </c>
      <c r="D255" s="13">
        <f t="shared" si="18"/>
        <v>0.71986477743474875</v>
      </c>
      <c r="E255" s="13">
        <f t="shared" si="18"/>
        <v>0.38452279505752029</v>
      </c>
      <c r="F255" s="13">
        <f t="shared" si="18"/>
        <v>0.99999999999999989</v>
      </c>
      <c r="I255">
        <v>23</v>
      </c>
      <c r="J255" s="12">
        <v>2011</v>
      </c>
      <c r="K255" s="13">
        <f t="shared" si="19"/>
        <v>1</v>
      </c>
      <c r="L255" s="13">
        <f t="shared" si="19"/>
        <v>0.44317850081740129</v>
      </c>
      <c r="M255" s="13">
        <f t="shared" si="19"/>
        <v>0.72706424208755838</v>
      </c>
      <c r="N255" s="13" t="e">
        <f t="shared" si="19"/>
        <v>#DIV/0!</v>
      </c>
    </row>
    <row r="256" spans="1:14">
      <c r="A256">
        <v>24</v>
      </c>
      <c r="B256" s="12">
        <v>2011.5</v>
      </c>
      <c r="C256" s="13">
        <f t="shared" si="18"/>
        <v>0.35564414493260987</v>
      </c>
      <c r="D256" s="13">
        <f t="shared" si="18"/>
        <v>1.0016851574212895</v>
      </c>
      <c r="E256" s="13">
        <f t="shared" si="18"/>
        <v>1.1357767466702273</v>
      </c>
      <c r="F256" s="13">
        <f t="shared" si="18"/>
        <v>1</v>
      </c>
      <c r="I256">
        <v>24</v>
      </c>
      <c r="J256" s="12">
        <v>2011.5</v>
      </c>
      <c r="K256" s="13">
        <f t="shared" si="19"/>
        <v>0.99999999999999989</v>
      </c>
      <c r="L256" s="13">
        <f t="shared" si="19"/>
        <v>1.036505108275602</v>
      </c>
      <c r="M256" s="13">
        <f t="shared" si="19"/>
        <v>1.3014974028854536</v>
      </c>
      <c r="N256" s="13" t="e">
        <f t="shared" si="19"/>
        <v>#DIV/0!</v>
      </c>
    </row>
    <row r="257" spans="1:14">
      <c r="A257">
        <v>25</v>
      </c>
      <c r="B257" s="12">
        <v>2012</v>
      </c>
      <c r="C257" s="13">
        <f t="shared" si="18"/>
        <v>1.3569447793585723</v>
      </c>
      <c r="D257" s="13">
        <f t="shared" si="18"/>
        <v>1.5924524141985743</v>
      </c>
      <c r="E257" s="13">
        <f t="shared" si="18"/>
        <v>1.4242402191026844</v>
      </c>
      <c r="F257" s="13">
        <f t="shared" si="18"/>
        <v>1</v>
      </c>
      <c r="I257">
        <v>25</v>
      </c>
      <c r="J257" s="12">
        <v>2012</v>
      </c>
      <c r="K257" s="13">
        <f t="shared" si="19"/>
        <v>1</v>
      </c>
      <c r="L257" s="13">
        <f t="shared" si="19"/>
        <v>0.44039537926540784</v>
      </c>
      <c r="M257" s="13">
        <f t="shared" si="19"/>
        <v>0.71079052145928057</v>
      </c>
      <c r="N257" s="13" t="e">
        <f t="shared" si="19"/>
        <v>#DIV/0!</v>
      </c>
    </row>
    <row r="258" spans="1:14">
      <c r="A258">
        <v>26</v>
      </c>
      <c r="B258" s="12">
        <v>2012.5</v>
      </c>
      <c r="C258" s="13">
        <f t="shared" si="18"/>
        <v>0.79250905541141115</v>
      </c>
      <c r="D258" s="13">
        <f t="shared" si="18"/>
        <v>0.62388387118888078</v>
      </c>
      <c r="E258" s="13">
        <f t="shared" si="18"/>
        <v>0.75077331307811102</v>
      </c>
      <c r="F258" s="13">
        <f t="shared" si="18"/>
        <v>1</v>
      </c>
      <c r="I258">
        <v>26</v>
      </c>
      <c r="J258" s="12">
        <v>2012.5</v>
      </c>
      <c r="K258" s="13">
        <f t="shared" si="19"/>
        <v>1</v>
      </c>
      <c r="L258" s="13">
        <f t="shared" si="19"/>
        <v>0.6341016700127301</v>
      </c>
      <c r="M258" s="13">
        <f t="shared" si="19"/>
        <v>1.0896899350979634</v>
      </c>
      <c r="N258" s="13">
        <f t="shared" si="19"/>
        <v>0.71290238844922615</v>
      </c>
    </row>
    <row r="277" spans="1:12" ht="20.25">
      <c r="A277" s="1" t="s">
        <v>33</v>
      </c>
    </row>
    <row r="278" spans="1:12">
      <c r="H278" s="3"/>
      <c r="I278" s="3"/>
      <c r="J278" s="3"/>
      <c r="K278" s="3"/>
    </row>
    <row r="279" spans="1:12">
      <c r="A279" t="s">
        <v>34</v>
      </c>
    </row>
    <row r="280" spans="1:12" ht="15.75">
      <c r="A280" s="2" t="s">
        <v>35</v>
      </c>
    </row>
    <row r="282" spans="1:12" ht="15.75">
      <c r="A282" s="2" t="s">
        <v>36</v>
      </c>
      <c r="H282" s="2" t="s">
        <v>37</v>
      </c>
    </row>
    <row r="285" spans="1:12">
      <c r="A285" t="s">
        <v>38</v>
      </c>
      <c r="B285" t="s">
        <v>39</v>
      </c>
      <c r="C285" t="s">
        <v>40</v>
      </c>
      <c r="D285" t="s">
        <v>41</v>
      </c>
      <c r="E285" t="s">
        <v>42</v>
      </c>
      <c r="F285" t="s">
        <v>43</v>
      </c>
      <c r="G285" t="s">
        <v>44</v>
      </c>
      <c r="I285" t="s">
        <v>45</v>
      </c>
      <c r="J285" t="s">
        <v>46</v>
      </c>
      <c r="K285" t="s">
        <v>47</v>
      </c>
      <c r="L285" t="s">
        <v>48</v>
      </c>
    </row>
    <row r="286" spans="1:12">
      <c r="C286" t="s">
        <v>7</v>
      </c>
      <c r="D286" s="7">
        <v>0.25014170344897102</v>
      </c>
      <c r="E286" s="7">
        <v>0</v>
      </c>
      <c r="F286" s="7">
        <v>0.15562170704544201</v>
      </c>
      <c r="G286" s="7">
        <v>2.3386342376052398E-2</v>
      </c>
      <c r="H286" s="7"/>
      <c r="I286" s="7">
        <v>0.20752314416491699</v>
      </c>
      <c r="J286" s="7">
        <v>0</v>
      </c>
      <c r="K286" s="7">
        <v>0.14880740477038101</v>
      </c>
      <c r="L286" s="7">
        <v>0</v>
      </c>
    </row>
    <row r="287" spans="1:12">
      <c r="C287" t="s">
        <v>8</v>
      </c>
      <c r="D287" s="7">
        <v>0.25142571021107601</v>
      </c>
      <c r="E287" s="7">
        <v>5.9117734297491099E-2</v>
      </c>
      <c r="F287" s="7">
        <v>0.127664046859786</v>
      </c>
      <c r="G287" s="7">
        <v>0</v>
      </c>
      <c r="H287" s="7"/>
      <c r="I287" s="7">
        <v>0.27323098486673503</v>
      </c>
      <c r="J287" s="7">
        <v>2.0638629283489099E-2</v>
      </c>
      <c r="K287" s="7">
        <v>0.126165895336419</v>
      </c>
      <c r="L287" s="7">
        <v>0</v>
      </c>
    </row>
    <row r="288" spans="1:12">
      <c r="C288" t="s">
        <v>9</v>
      </c>
      <c r="D288" s="7">
        <v>0.21933049871351401</v>
      </c>
      <c r="E288" s="7">
        <v>0.35900215810414099</v>
      </c>
      <c r="F288" s="7">
        <v>0.360187966659685</v>
      </c>
      <c r="G288" s="7">
        <v>0.80449017773620202</v>
      </c>
      <c r="H288" s="7"/>
      <c r="I288" s="7">
        <v>0.222212141026884</v>
      </c>
      <c r="J288" s="7">
        <v>0.56464174454828697</v>
      </c>
      <c r="K288" s="7">
        <v>0.25653257386970402</v>
      </c>
      <c r="L288" s="7">
        <v>0.96428571428571397</v>
      </c>
    </row>
    <row r="289" spans="3:12">
      <c r="C289" t="s">
        <v>10</v>
      </c>
      <c r="D289" s="7">
        <v>0.27910208762643801</v>
      </c>
      <c r="E289" s="7">
        <v>0.58188010759836795</v>
      </c>
      <c r="F289" s="7">
        <v>0.35652627943508702</v>
      </c>
      <c r="G289" s="7">
        <v>0.17212347988774601</v>
      </c>
      <c r="H289" s="7"/>
      <c r="I289" s="7">
        <v>0.29703372994146299</v>
      </c>
      <c r="J289" s="7">
        <v>0.414719626168224</v>
      </c>
      <c r="K289" s="7">
        <v>0.46849412602349599</v>
      </c>
      <c r="L289" s="7">
        <v>3.5714285714285698E-2</v>
      </c>
    </row>
    <row r="309" spans="1:12">
      <c r="A309" t="s">
        <v>34</v>
      </c>
    </row>
    <row r="310" spans="1:12" ht="15.75">
      <c r="A310" s="2" t="s">
        <v>49</v>
      </c>
    </row>
    <row r="312" spans="1:12" ht="15.75">
      <c r="A312" s="2" t="s">
        <v>36</v>
      </c>
      <c r="H312" s="2" t="s">
        <v>37</v>
      </c>
    </row>
    <row r="315" spans="1:12">
      <c r="D315" s="14" t="s">
        <v>7</v>
      </c>
      <c r="E315" s="14" t="s">
        <v>8</v>
      </c>
      <c r="F315" s="14" t="s">
        <v>9</v>
      </c>
      <c r="G315" s="14" t="s">
        <v>10</v>
      </c>
      <c r="I315" s="14" t="s">
        <v>7</v>
      </c>
      <c r="J315" s="14" t="s">
        <v>8</v>
      </c>
      <c r="K315" s="14" t="s">
        <v>9</v>
      </c>
      <c r="L315" s="14" t="s">
        <v>10</v>
      </c>
    </row>
    <row r="316" spans="1:12">
      <c r="C316" t="s">
        <v>41</v>
      </c>
      <c r="D316" s="7">
        <v>0.78789298355194703</v>
      </c>
      <c r="E316" s="7">
        <v>0.77989973631708198</v>
      </c>
      <c r="F316" s="7">
        <v>0.35163132028983601</v>
      </c>
      <c r="G316" s="7">
        <v>0.43450465260466098</v>
      </c>
      <c r="I316">
        <v>0.76040353089533397</v>
      </c>
      <c r="J316">
        <v>0.82301718938480095</v>
      </c>
      <c r="K316">
        <v>0.42162595351874399</v>
      </c>
      <c r="L316">
        <v>0.51811831477843295</v>
      </c>
    </row>
    <row r="317" spans="1:12">
      <c r="C317" t="s">
        <v>42</v>
      </c>
      <c r="D317" s="7">
        <v>0</v>
      </c>
      <c r="E317" s="7">
        <v>5.9256120408719602E-2</v>
      </c>
      <c r="F317" s="7">
        <v>0.18598243499225101</v>
      </c>
      <c r="G317" s="7">
        <v>0.29271919466333302</v>
      </c>
      <c r="I317">
        <v>0</v>
      </c>
      <c r="J317">
        <v>9.9894451145959001E-3</v>
      </c>
      <c r="K317">
        <v>0.17215280045115899</v>
      </c>
      <c r="L317">
        <v>0.11624099541584799</v>
      </c>
    </row>
    <row r="318" spans="1:12">
      <c r="C318" t="s">
        <v>43</v>
      </c>
      <c r="D318" s="7">
        <v>0.199094316052467</v>
      </c>
      <c r="E318" s="7">
        <v>0.16084414327419899</v>
      </c>
      <c r="F318" s="7">
        <v>0.23454451524022699</v>
      </c>
      <c r="G318" s="7">
        <v>0.22543972709521601</v>
      </c>
      <c r="I318">
        <v>0.239596469104666</v>
      </c>
      <c r="J318">
        <v>0.16699336550060301</v>
      </c>
      <c r="K318">
        <v>0.213885013801906</v>
      </c>
      <c r="L318">
        <v>0.35909190133158703</v>
      </c>
    </row>
    <row r="319" spans="1:12">
      <c r="C319" t="s">
        <v>44</v>
      </c>
      <c r="D319" s="7">
        <v>1.3012700395586101E-2</v>
      </c>
      <c r="E319" s="7">
        <v>0</v>
      </c>
      <c r="F319" s="7">
        <v>0.22784172947768599</v>
      </c>
      <c r="G319" s="7">
        <v>4.7336425636790698E-2</v>
      </c>
      <c r="I319">
        <v>0</v>
      </c>
      <c r="J319">
        <v>0</v>
      </c>
      <c r="K319">
        <v>0.19233623222819199</v>
      </c>
      <c r="L319">
        <v>6.5487884741322897E-3</v>
      </c>
    </row>
    <row r="341" spans="1:9">
      <c r="A341" t="s">
        <v>50</v>
      </c>
    </row>
    <row r="342" spans="1:9">
      <c r="A342" t="s">
        <v>51</v>
      </c>
      <c r="I342" t="s">
        <v>52</v>
      </c>
    </row>
    <row r="360" spans="1:7">
      <c r="A360" t="s">
        <v>25</v>
      </c>
      <c r="B360" t="s">
        <v>53</v>
      </c>
      <c r="D360" t="s">
        <v>41</v>
      </c>
      <c r="E360" t="s">
        <v>42</v>
      </c>
      <c r="F360" t="s">
        <v>43</v>
      </c>
      <c r="G360" t="s">
        <v>44</v>
      </c>
    </row>
    <row r="361" spans="1:7">
      <c r="C361" t="s">
        <v>7</v>
      </c>
      <c r="D361">
        <v>1513.7</v>
      </c>
      <c r="E361">
        <v>0</v>
      </c>
      <c r="F361">
        <v>382.5</v>
      </c>
      <c r="G361">
        <v>25</v>
      </c>
    </row>
    <row r="362" spans="1:7">
      <c r="C362" t="s">
        <v>8</v>
      </c>
      <c r="D362">
        <v>1521.47</v>
      </c>
      <c r="E362">
        <v>115.6</v>
      </c>
      <c r="F362">
        <v>313.78333300000003</v>
      </c>
      <c r="G362">
        <v>0</v>
      </c>
    </row>
    <row r="363" spans="1:7">
      <c r="C363" t="s">
        <v>9</v>
      </c>
      <c r="D363">
        <v>1327.25</v>
      </c>
      <c r="E363">
        <v>702</v>
      </c>
      <c r="F363">
        <v>885.3</v>
      </c>
      <c r="G363">
        <v>860</v>
      </c>
    </row>
    <row r="364" spans="1:7">
      <c r="C364" t="s">
        <v>10</v>
      </c>
      <c r="D364">
        <v>1688.95</v>
      </c>
      <c r="E364">
        <v>1137.82</v>
      </c>
      <c r="F364">
        <v>876.3</v>
      </c>
      <c r="G364">
        <v>184</v>
      </c>
    </row>
    <row r="367" spans="1:7">
      <c r="B367" t="s">
        <v>54</v>
      </c>
      <c r="D367" t="s">
        <v>45</v>
      </c>
      <c r="E367" t="s">
        <v>46</v>
      </c>
      <c r="F367" t="s">
        <v>47</v>
      </c>
      <c r="G367" t="s">
        <v>48</v>
      </c>
    </row>
    <row r="368" spans="1:7">
      <c r="C368" t="s">
        <v>7</v>
      </c>
      <c r="D368">
        <v>663.3</v>
      </c>
      <c r="E368">
        <v>0</v>
      </c>
      <c r="F368">
        <v>209</v>
      </c>
      <c r="G368">
        <v>0</v>
      </c>
    </row>
    <row r="369" spans="2:7">
      <c r="C369" t="s">
        <v>8</v>
      </c>
      <c r="D369">
        <v>873.32</v>
      </c>
      <c r="E369">
        <v>10.6</v>
      </c>
      <c r="F369">
        <v>177.2</v>
      </c>
      <c r="G369">
        <v>0</v>
      </c>
    </row>
    <row r="370" spans="2:7">
      <c r="C370" t="s">
        <v>9</v>
      </c>
      <c r="D370">
        <v>710.25</v>
      </c>
      <c r="E370">
        <v>290</v>
      </c>
      <c r="F370">
        <v>360.3</v>
      </c>
      <c r="G370">
        <v>324</v>
      </c>
    </row>
    <row r="371" spans="2:7">
      <c r="C371" t="s">
        <v>10</v>
      </c>
      <c r="D371">
        <v>949.4</v>
      </c>
      <c r="E371">
        <v>213</v>
      </c>
      <c r="F371">
        <v>658</v>
      </c>
      <c r="G371">
        <v>12</v>
      </c>
    </row>
    <row r="374" spans="2:7">
      <c r="B374" t="s">
        <v>55</v>
      </c>
      <c r="D374" t="s">
        <v>16</v>
      </c>
      <c r="E374" t="s">
        <v>23</v>
      </c>
      <c r="F374" t="s">
        <v>24</v>
      </c>
    </row>
    <row r="375" spans="2:7">
      <c r="C375" t="s">
        <v>7</v>
      </c>
      <c r="D375">
        <v>41</v>
      </c>
      <c r="E375">
        <v>0</v>
      </c>
      <c r="F375">
        <v>14</v>
      </c>
    </row>
    <row r="376" spans="2:7">
      <c r="C376" t="s">
        <v>8</v>
      </c>
      <c r="D376">
        <v>84</v>
      </c>
      <c r="E376">
        <v>2</v>
      </c>
      <c r="F376">
        <v>31</v>
      </c>
    </row>
    <row r="377" spans="2:7">
      <c r="C377" t="s">
        <v>9</v>
      </c>
      <c r="D377">
        <v>37</v>
      </c>
      <c r="E377">
        <v>34</v>
      </c>
      <c r="F377">
        <v>55</v>
      </c>
    </row>
    <row r="378" spans="2:7">
      <c r="C378" t="s">
        <v>10</v>
      </c>
      <c r="D378">
        <v>93</v>
      </c>
      <c r="E378">
        <v>65</v>
      </c>
      <c r="F378">
        <v>39</v>
      </c>
    </row>
    <row r="381" spans="2:7">
      <c r="B381" t="s">
        <v>56</v>
      </c>
      <c r="C381" s="3"/>
      <c r="D381" s="3" t="s">
        <v>16</v>
      </c>
      <c r="E381" s="3" t="s">
        <v>23</v>
      </c>
      <c r="F381" s="3" t="s">
        <v>24</v>
      </c>
    </row>
    <row r="382" spans="2:7">
      <c r="C382" s="3" t="s">
        <v>7</v>
      </c>
      <c r="D382" s="15">
        <f>D375/D368*$D$371/$D$378-1</f>
        <v>-0.36898433865212865</v>
      </c>
      <c r="E382" s="15">
        <v>0</v>
      </c>
      <c r="F382" s="15">
        <f>F375/F368*$D$371/$D$378-1</f>
        <v>-0.31617019087307707</v>
      </c>
    </row>
    <row r="383" spans="2:7">
      <c r="C383" s="3" t="s">
        <v>8</v>
      </c>
      <c r="D383" s="15">
        <f>D376/D369*$D$371/$D$378-1</f>
        <v>-1.8088924283010677E-2</v>
      </c>
      <c r="E383" s="15">
        <f>E376/E369*$D$371/$D$378-1</f>
        <v>0.92615134915804442</v>
      </c>
      <c r="F383" s="15">
        <f>F376/F369*$D$371/$D$378-1</f>
        <v>0.78592927012791569</v>
      </c>
    </row>
    <row r="384" spans="2:7">
      <c r="C384" s="3" t="s">
        <v>9</v>
      </c>
      <c r="D384" s="15">
        <f>D377/D370*$D$371/$D$378-1</f>
        <v>-0.46818968029582197</v>
      </c>
      <c r="E384" s="15">
        <f>E377/E370*$D$371/$D$378-1</f>
        <v>0.19687059695958475</v>
      </c>
      <c r="F384" s="15">
        <f>F377/F370*$D$371/$D$378-1</f>
        <v>0.55834892667102354</v>
      </c>
    </row>
    <row r="385" spans="3:6">
      <c r="C385" s="3" t="s">
        <v>10</v>
      </c>
      <c r="D385" s="15">
        <f>D378/D371*$D$371/$D$378-1</f>
        <v>0</v>
      </c>
      <c r="E385" s="15">
        <f>E378/E371*$D$371/$D$378-1</f>
        <v>2.1153011257509218</v>
      </c>
      <c r="F385" s="15">
        <f>F378/F371*$D$371/$D$378-1</f>
        <v>-0.3949308755760369</v>
      </c>
    </row>
  </sheetData>
  <pageMargins left="0.75" right="0.75" top="1" bottom="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Print_Area_1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</dc:creator>
  <cp:lastModifiedBy>santoro</cp:lastModifiedBy>
  <cp:revision>0</cp:revision>
  <cp:lastPrinted>2012-11-16T10:12:29Z</cp:lastPrinted>
  <dcterms:modified xsi:type="dcterms:W3CDTF">2012-12-27T07:32:57Z</dcterms:modified>
</cp:coreProperties>
</file>