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220" windowHeight="6792" tabRatio="395" activeTab="0"/>
  </bookViews>
  <sheets>
    <sheet name="Assegni" sheetId="1" r:id="rId1"/>
    <sheet name="Borse" sheetId="2" r:id="rId2"/>
  </sheets>
  <definedNames>
    <definedName name="_xlnm.Print_Area" localSheetId="1">'Borse'!$A$1:$J$21</definedName>
  </definedNames>
  <calcPr fullCalcOnLoad="1"/>
</workbook>
</file>

<file path=xl/sharedStrings.xml><?xml version="1.0" encoding="utf-8"?>
<sst xmlns="http://schemas.openxmlformats.org/spreadsheetml/2006/main" count="66" uniqueCount="31">
  <si>
    <t>Importo netto annuale</t>
  </si>
  <si>
    <t>Costo complessivo per l'ente x anno</t>
  </si>
  <si>
    <t>Importo lordo Assegnista</t>
  </si>
  <si>
    <t>Importo netto MENSILE</t>
  </si>
  <si>
    <t>Costo complessivo per l'ente MENSILE</t>
  </si>
  <si>
    <t>BORSE</t>
  </si>
  <si>
    <t>Importo lordo annuale</t>
  </si>
  <si>
    <t>23% + 27% IRPEF</t>
  </si>
  <si>
    <t>Importo netto Annuale</t>
  </si>
  <si>
    <t>8.60% irap c/Ente</t>
  </si>
  <si>
    <t>Importo lordo mensile</t>
  </si>
  <si>
    <t>23% +27% IRPEF</t>
  </si>
  <si>
    <t>Netto Mensile</t>
  </si>
  <si>
    <t>8.60% irap C/Ente</t>
  </si>
  <si>
    <t>Costo complessivo mensile</t>
  </si>
  <si>
    <t xml:space="preserve">Tabella costi ANNUALI  </t>
  </si>
  <si>
    <t xml:space="preserve">Tabella costi MENSILI </t>
  </si>
  <si>
    <t xml:space="preserve">Tabella costi ANNUALI </t>
  </si>
  <si>
    <r>
      <rPr>
        <b/>
        <sz val="14"/>
        <color indexed="8"/>
        <rFont val="Calibri"/>
        <family val="2"/>
      </rPr>
      <t xml:space="preserve">2013 - BORSE                               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IRPEF C/DIP. 23/% (su 15,000) + 27% (Importo lordo -15.000)   IRAP. C/Ente   8,60%</t>
    </r>
  </si>
  <si>
    <t xml:space="preserve">  2015 - Tabella costi Assegni di ricerca- Aliquota  INPS  30,72%</t>
  </si>
  <si>
    <t>INPS C/Ass 10,24%</t>
  </si>
  <si>
    <t>INPS C/ENTE 20,48%</t>
  </si>
  <si>
    <t xml:space="preserve">  2016 - Tabella costi Assegni di ricerca- Aliquota  INPS  31,72%</t>
  </si>
  <si>
    <t xml:space="preserve">  2017 - Tabella costi Assegni di ricerca- Aliquota  INPS  32,72%</t>
  </si>
  <si>
    <t xml:space="preserve">  2018 - Tabella costi Assegni di ricerca- Aliquota  INPS  33,72%</t>
  </si>
  <si>
    <t>INPS C/ENTE 21,146%</t>
  </si>
  <si>
    <t>INPS C/Ass 10,574%</t>
  </si>
  <si>
    <t>INPS C/ENTE 21,813%</t>
  </si>
  <si>
    <t>INPS C/Ass 10,907%</t>
  </si>
  <si>
    <t>INPS C/ENTE 22,48%</t>
  </si>
  <si>
    <t>INPS C/Ass 11,24%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</si>
</sst>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13" borderId="0" xfId="0" applyNumberForma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43" fontId="0" fillId="13" borderId="0" xfId="43" applyFont="1" applyFill="1" applyAlignment="1">
      <alignment/>
    </xf>
    <xf numFmtId="0" fontId="0" fillId="10" borderId="0" xfId="0" applyFill="1" applyAlignment="1">
      <alignment horizontal="center" vertical="center" wrapText="1"/>
    </xf>
    <xf numFmtId="10" fontId="0" fillId="10" borderId="0" xfId="0" applyNumberFormat="1" applyFill="1" applyAlignment="1">
      <alignment horizontal="center" vertical="center" wrapText="1"/>
    </xf>
    <xf numFmtId="43" fontId="0" fillId="6" borderId="0" xfId="43" applyFont="1" applyFill="1" applyAlignment="1">
      <alignment/>
    </xf>
    <xf numFmtId="43" fontId="0" fillId="33" borderId="0" xfId="0" applyNumberFormat="1" applyFill="1" applyAlignment="1">
      <alignment/>
    </xf>
    <xf numFmtId="43" fontId="36" fillId="6" borderId="0" xfId="43" applyFont="1" applyFill="1" applyAlignment="1">
      <alignment/>
    </xf>
    <xf numFmtId="43" fontId="36" fillId="33" borderId="0" xfId="0" applyNumberFormat="1" applyFont="1" applyFill="1" applyAlignment="1">
      <alignment/>
    </xf>
    <xf numFmtId="0" fontId="0" fillId="6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3" fontId="0" fillId="34" borderId="0" xfId="43" applyFont="1" applyFill="1" applyAlignment="1">
      <alignment/>
    </xf>
    <xf numFmtId="0" fontId="22" fillId="10" borderId="0" xfId="0" applyFont="1" applyFill="1" applyAlignment="1">
      <alignment/>
    </xf>
    <xf numFmtId="43" fontId="0" fillId="13" borderId="0" xfId="43" applyNumberFormat="1" applyFont="1" applyFill="1" applyAlignment="1">
      <alignment/>
    </xf>
    <xf numFmtId="43" fontId="0" fillId="34" borderId="0" xfId="43" applyNumberFormat="1" applyFont="1" applyFill="1" applyAlignment="1">
      <alignment/>
    </xf>
    <xf numFmtId="0" fontId="39" fillId="0" borderId="0" xfId="0" applyFont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6" fillId="12" borderId="0" xfId="0" applyFont="1" applyFill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PageLayoutView="0" workbookViewId="0" topLeftCell="A1">
      <selection activeCell="I70" sqref="I70"/>
    </sheetView>
  </sheetViews>
  <sheetFormatPr defaultColWidth="9.140625" defaultRowHeight="15"/>
  <cols>
    <col min="1" max="1" width="11.57421875" style="0" customWidth="1"/>
    <col min="2" max="2" width="10.421875" style="0" customWidth="1"/>
    <col min="3" max="3" width="11.57421875" style="0" customWidth="1"/>
    <col min="4" max="4" width="11.7109375" style="0" customWidth="1"/>
    <col min="5" max="5" width="11.28125" style="0" customWidth="1"/>
    <col min="6" max="6" width="12.140625" style="0" customWidth="1"/>
    <col min="8" max="8" width="9.57421875" style="0" bestFit="1" customWidth="1"/>
    <col min="10" max="10" width="12.28125" style="0" customWidth="1"/>
    <col min="11" max="11" width="1.1484375" style="0" customWidth="1"/>
    <col min="12" max="12" width="3.421875" style="0" hidden="1" customWidth="1"/>
    <col min="13" max="13" width="9.140625" style="0" hidden="1" customWidth="1"/>
  </cols>
  <sheetData>
    <row r="2" spans="1:10" ht="18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4.25">
      <c r="A3" s="18" t="s">
        <v>17</v>
      </c>
      <c r="B3" s="18"/>
      <c r="C3" s="18"/>
      <c r="D3" s="18"/>
      <c r="E3" s="18"/>
      <c r="F3" s="19" t="s">
        <v>16</v>
      </c>
      <c r="G3" s="19"/>
      <c r="H3" s="19"/>
      <c r="I3" s="19"/>
      <c r="J3" s="19"/>
    </row>
    <row r="4" spans="1:10" ht="57">
      <c r="A4" s="2" t="s">
        <v>2</v>
      </c>
      <c r="B4" s="3" t="s">
        <v>20</v>
      </c>
      <c r="C4" s="3" t="s">
        <v>0</v>
      </c>
      <c r="D4" s="3" t="s">
        <v>21</v>
      </c>
      <c r="E4" s="3" t="s">
        <v>1</v>
      </c>
      <c r="F4" s="6" t="s">
        <v>2</v>
      </c>
      <c r="G4" s="6" t="s">
        <v>20</v>
      </c>
      <c r="H4" s="5" t="s">
        <v>3</v>
      </c>
      <c r="I4" s="5" t="s">
        <v>21</v>
      </c>
      <c r="J4" s="5" t="s">
        <v>4</v>
      </c>
    </row>
    <row r="5" spans="1:10" ht="14.25">
      <c r="A5" s="4">
        <v>19367</v>
      </c>
      <c r="B5" s="4">
        <f>A5*10.24%</f>
        <v>1983.1808</v>
      </c>
      <c r="C5" s="4">
        <f>A5-B5</f>
        <v>17383.819199999998</v>
      </c>
      <c r="D5" s="4">
        <f>A5*20.48%</f>
        <v>3966.3616</v>
      </c>
      <c r="E5" s="4">
        <f>A5+D5</f>
        <v>23333.3616</v>
      </c>
      <c r="F5" s="13">
        <f>A5/12</f>
        <v>1613.9166666666667</v>
      </c>
      <c r="G5" s="13">
        <f>F5*10.24%</f>
        <v>165.26506666666668</v>
      </c>
      <c r="H5" s="13">
        <f>F5-G5</f>
        <v>1448.6516000000001</v>
      </c>
      <c r="I5" s="13">
        <f>F5*20.48%</f>
        <v>330.53013333333337</v>
      </c>
      <c r="J5" s="13">
        <f>F5+I5</f>
        <v>1944.4468000000002</v>
      </c>
    </row>
    <row r="6" spans="1:10" ht="14.25">
      <c r="A6" s="4"/>
      <c r="B6" s="4"/>
      <c r="C6" s="4"/>
      <c r="D6" s="4"/>
      <c r="E6" s="4"/>
      <c r="F6" s="14"/>
      <c r="G6" s="14"/>
      <c r="H6" s="14"/>
      <c r="I6" s="14"/>
      <c r="J6" s="14"/>
    </row>
    <row r="7" spans="1:10" ht="14.25">
      <c r="A7" s="4">
        <v>28000</v>
      </c>
      <c r="B7" s="4">
        <f>A7*10.24%</f>
        <v>2867.2000000000003</v>
      </c>
      <c r="C7" s="4">
        <f>A7-B7</f>
        <v>25132.8</v>
      </c>
      <c r="D7" s="4">
        <f>A7*20.48%</f>
        <v>5734.400000000001</v>
      </c>
      <c r="E7" s="4">
        <f>A7+D7</f>
        <v>33734.4</v>
      </c>
      <c r="F7" s="13">
        <f>A7/12</f>
        <v>2333.3333333333335</v>
      </c>
      <c r="G7" s="13">
        <f>F7*10.24%</f>
        <v>238.93333333333337</v>
      </c>
      <c r="H7" s="13">
        <f>F7-G7</f>
        <v>2094.4</v>
      </c>
      <c r="I7" s="13">
        <f>F7*20.48%</f>
        <v>477.86666666666673</v>
      </c>
      <c r="J7" s="13">
        <f>F7+I7</f>
        <v>2811.2000000000003</v>
      </c>
    </row>
    <row r="8" spans="1:10" ht="14.25">
      <c r="A8" s="4">
        <v>29000</v>
      </c>
      <c r="B8" s="4">
        <f>A8*10.24%</f>
        <v>2969.6000000000004</v>
      </c>
      <c r="C8" s="4">
        <f>A8-B8</f>
        <v>26030.4</v>
      </c>
      <c r="D8" s="4">
        <f>A8*20.48%</f>
        <v>5939.200000000001</v>
      </c>
      <c r="E8" s="4">
        <f>A8+D8</f>
        <v>34939.2</v>
      </c>
      <c r="F8" s="13">
        <f>A8/12</f>
        <v>2416.6666666666665</v>
      </c>
      <c r="G8" s="13">
        <f>F8*10.24%</f>
        <v>247.46666666666667</v>
      </c>
      <c r="H8" s="13">
        <f>F8-G8</f>
        <v>2169.2</v>
      </c>
      <c r="I8" s="13">
        <f>F8*20.48%</f>
        <v>494.93333333333334</v>
      </c>
      <c r="J8" s="13">
        <f>F8+I8</f>
        <v>2911.6</v>
      </c>
    </row>
    <row r="9" spans="1:10" ht="14.25">
      <c r="A9" s="4">
        <v>30000</v>
      </c>
      <c r="B9" s="4">
        <f>A9*10.24%</f>
        <v>3072</v>
      </c>
      <c r="C9" s="4">
        <f>A9-B9</f>
        <v>26928</v>
      </c>
      <c r="D9" s="4">
        <f>A9*20.48%</f>
        <v>6144</v>
      </c>
      <c r="E9" s="4">
        <f>A9+D9</f>
        <v>36144</v>
      </c>
      <c r="F9" s="13">
        <f>A9/12</f>
        <v>2500</v>
      </c>
      <c r="G9" s="13">
        <f>F9*10.24%</f>
        <v>256</v>
      </c>
      <c r="H9" s="13">
        <f>F9-G9</f>
        <v>2244</v>
      </c>
      <c r="I9" s="13">
        <f>F9*20.48%</f>
        <v>512</v>
      </c>
      <c r="J9" s="13">
        <f>F9+I9</f>
        <v>3012</v>
      </c>
    </row>
    <row r="10" spans="1:10" ht="14.25">
      <c r="A10" s="4">
        <v>31000</v>
      </c>
      <c r="B10" s="4">
        <f>A10*10.24%</f>
        <v>3174.4</v>
      </c>
      <c r="C10" s="4">
        <f>A10-B10</f>
        <v>27825.6</v>
      </c>
      <c r="D10" s="4">
        <f>A10*20.48%</f>
        <v>6348.8</v>
      </c>
      <c r="E10" s="4">
        <f>A10+D10</f>
        <v>37348.8</v>
      </c>
      <c r="F10" s="13">
        <f>A10/12</f>
        <v>2583.3333333333335</v>
      </c>
      <c r="G10" s="13">
        <f>F10*10.24%</f>
        <v>264.53333333333336</v>
      </c>
      <c r="H10" s="13">
        <f>F10-G10</f>
        <v>2318.8</v>
      </c>
      <c r="I10" s="13">
        <f>F10*20.48%</f>
        <v>529.0666666666667</v>
      </c>
      <c r="J10" s="13">
        <f>F10+I10</f>
        <v>3112.4</v>
      </c>
    </row>
    <row r="11" spans="1:10" ht="14.25">
      <c r="A11" s="4">
        <v>32000</v>
      </c>
      <c r="B11" s="4">
        <f>A11*10.24%</f>
        <v>3276.8</v>
      </c>
      <c r="C11" s="4">
        <f>A11-B11</f>
        <v>28723.2</v>
      </c>
      <c r="D11" s="4">
        <f>A11*20.48%</f>
        <v>6553.6</v>
      </c>
      <c r="E11" s="4">
        <f>A11+D11</f>
        <v>38553.6</v>
      </c>
      <c r="F11" s="13">
        <f>A11/12</f>
        <v>2666.6666666666665</v>
      </c>
      <c r="G11" s="13">
        <f>F11*10.24%</f>
        <v>273.06666666666666</v>
      </c>
      <c r="H11" s="13">
        <f>F11-G11</f>
        <v>2393.6</v>
      </c>
      <c r="I11" s="13">
        <f>F11*20.48%</f>
        <v>546.1333333333333</v>
      </c>
      <c r="J11" s="13">
        <f>F11+I11</f>
        <v>3212.7999999999997</v>
      </c>
    </row>
    <row r="12" spans="1:10" ht="14.25">
      <c r="A12" s="4"/>
      <c r="B12" s="4"/>
      <c r="C12" s="4"/>
      <c r="D12" s="4"/>
      <c r="E12" s="4"/>
      <c r="F12" s="13"/>
      <c r="G12" s="13"/>
      <c r="H12" s="13"/>
      <c r="I12" s="13"/>
      <c r="J12" s="13"/>
    </row>
    <row r="13" spans="1:10" ht="14.25">
      <c r="A13" s="4">
        <v>34000</v>
      </c>
      <c r="B13" s="4">
        <f>A13*10.24%</f>
        <v>3481.6000000000004</v>
      </c>
      <c r="C13" s="4">
        <f>A13-B13</f>
        <v>30518.4</v>
      </c>
      <c r="D13" s="4">
        <f>A13*20.48%</f>
        <v>6963.200000000001</v>
      </c>
      <c r="E13" s="4">
        <f>A13+D13</f>
        <v>40963.2</v>
      </c>
      <c r="F13" s="13">
        <f>A13/12</f>
        <v>2833.3333333333335</v>
      </c>
      <c r="G13" s="13">
        <f>F13*10.24%</f>
        <v>290.1333333333334</v>
      </c>
      <c r="H13" s="13">
        <f>F13-G13</f>
        <v>2543.2000000000003</v>
      </c>
      <c r="I13" s="13">
        <f>F13*20.48%</f>
        <v>580.2666666666668</v>
      </c>
      <c r="J13" s="13">
        <f>F13+I13</f>
        <v>3413.6000000000004</v>
      </c>
    </row>
    <row r="14" spans="1:10" ht="14.25">
      <c r="A14" s="4">
        <v>35000</v>
      </c>
      <c r="B14" s="4">
        <f>A14*10.24%</f>
        <v>3584</v>
      </c>
      <c r="C14" s="4">
        <f>A14-B14</f>
        <v>31416</v>
      </c>
      <c r="D14" s="4">
        <f>A14*20.48%</f>
        <v>7168</v>
      </c>
      <c r="E14" s="4">
        <f>A14+D14</f>
        <v>42168</v>
      </c>
      <c r="F14" s="13">
        <f>A14/12</f>
        <v>2916.6666666666665</v>
      </c>
      <c r="G14" s="13">
        <f>F14*10.24%</f>
        <v>298.6666666666667</v>
      </c>
      <c r="H14" s="13">
        <f>F14-G14</f>
        <v>2618</v>
      </c>
      <c r="I14" s="13">
        <f>F14*20.48%</f>
        <v>597.3333333333334</v>
      </c>
      <c r="J14" s="13">
        <f>F14+I14</f>
        <v>3514</v>
      </c>
    </row>
    <row r="15" spans="1:10" ht="14.25">
      <c r="A15" s="4">
        <v>36000</v>
      </c>
      <c r="B15" s="15">
        <f>A15*10.24%</f>
        <v>3686.4</v>
      </c>
      <c r="C15" s="15">
        <f>A15-B15</f>
        <v>32313.6</v>
      </c>
      <c r="D15" s="15">
        <f>A15*20.48%</f>
        <v>7372.8</v>
      </c>
      <c r="E15" s="15">
        <f>A15+D15</f>
        <v>43372.8</v>
      </c>
      <c r="F15" s="16">
        <f>A15/12</f>
        <v>3000</v>
      </c>
      <c r="G15" s="16">
        <f>F15*10.24%</f>
        <v>307.2</v>
      </c>
      <c r="H15" s="16">
        <f>F15-G15</f>
        <v>2692.8</v>
      </c>
      <c r="I15" s="16">
        <f>F15*20.48%</f>
        <v>614.4</v>
      </c>
      <c r="J15" s="16">
        <f>F15+I15</f>
        <v>3614.4</v>
      </c>
    </row>
    <row r="16" spans="1:10" ht="14.25">
      <c r="A16" s="4">
        <v>37000</v>
      </c>
      <c r="B16" s="15">
        <f>A16*10.24%</f>
        <v>3788.8</v>
      </c>
      <c r="C16" s="15">
        <f>A16-B16</f>
        <v>33211.2</v>
      </c>
      <c r="D16" s="15">
        <f>A16*20.48%</f>
        <v>7577.6</v>
      </c>
      <c r="E16" s="15">
        <f>A16+D16</f>
        <v>44577.6</v>
      </c>
      <c r="F16" s="16">
        <f>A16/12</f>
        <v>3083.3333333333335</v>
      </c>
      <c r="G16" s="16">
        <f>F16*10.24%</f>
        <v>315.73333333333335</v>
      </c>
      <c r="H16" s="16">
        <f>F16-G16</f>
        <v>2767.6000000000004</v>
      </c>
      <c r="I16" s="16">
        <f>F16*20.48%</f>
        <v>631.4666666666667</v>
      </c>
      <c r="J16" s="16">
        <f>F16+I16</f>
        <v>3714.8</v>
      </c>
    </row>
    <row r="17" spans="1:10" ht="14.25">
      <c r="A17" s="4">
        <v>38000</v>
      </c>
      <c r="B17" s="15">
        <f>A17*10.24%</f>
        <v>3891.2000000000003</v>
      </c>
      <c r="C17" s="15">
        <f>A17-B17</f>
        <v>34108.8</v>
      </c>
      <c r="D17" s="15">
        <f>A17*20.48%</f>
        <v>7782.400000000001</v>
      </c>
      <c r="E17" s="15">
        <f>A17+D17</f>
        <v>45782.4</v>
      </c>
      <c r="F17" s="16">
        <f>A17/12</f>
        <v>3166.6666666666665</v>
      </c>
      <c r="G17" s="16">
        <f>F17*10.24%</f>
        <v>324.26666666666665</v>
      </c>
      <c r="H17" s="16">
        <f>F17-G17</f>
        <v>2842.3999999999996</v>
      </c>
      <c r="I17" s="16">
        <f>F17*20.48%</f>
        <v>648.5333333333333</v>
      </c>
      <c r="J17" s="16">
        <f>F17+I17</f>
        <v>3815.2</v>
      </c>
    </row>
    <row r="19" spans="1:10" ht="18">
      <c r="A19" s="17" t="s">
        <v>22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4.25">
      <c r="A20" s="18" t="s">
        <v>17</v>
      </c>
      <c r="B20" s="18"/>
      <c r="C20" s="18"/>
      <c r="D20" s="18"/>
      <c r="E20" s="18"/>
      <c r="F20" s="19" t="s">
        <v>16</v>
      </c>
      <c r="G20" s="19"/>
      <c r="H20" s="19"/>
      <c r="I20" s="19"/>
      <c r="J20" s="19"/>
    </row>
    <row r="21" spans="1:10" ht="57">
      <c r="A21" s="2" t="s">
        <v>2</v>
      </c>
      <c r="B21" s="3" t="s">
        <v>26</v>
      </c>
      <c r="C21" s="3" t="s">
        <v>0</v>
      </c>
      <c r="D21" s="3" t="s">
        <v>25</v>
      </c>
      <c r="E21" s="3" t="s">
        <v>1</v>
      </c>
      <c r="F21" s="6" t="s">
        <v>2</v>
      </c>
      <c r="G21" s="6" t="s">
        <v>26</v>
      </c>
      <c r="H21" s="5" t="s">
        <v>3</v>
      </c>
      <c r="I21" s="5" t="s">
        <v>25</v>
      </c>
      <c r="J21" s="5" t="s">
        <v>4</v>
      </c>
    </row>
    <row r="22" spans="1:10" ht="14.25">
      <c r="A22" s="4">
        <v>19367</v>
      </c>
      <c r="B22" s="4">
        <f>A22*10.574%</f>
        <v>2047.86658</v>
      </c>
      <c r="C22" s="4">
        <f>A22-B22</f>
        <v>17319.13342</v>
      </c>
      <c r="D22" s="4">
        <f>A22*21.146%</f>
        <v>4095.34582</v>
      </c>
      <c r="E22" s="4">
        <f>A22+D22</f>
        <v>23462.34582</v>
      </c>
      <c r="F22" s="13">
        <f>A22/12</f>
        <v>1613.9166666666667</v>
      </c>
      <c r="G22" s="13">
        <f>F22*10.574%</f>
        <v>170.65554833333334</v>
      </c>
      <c r="H22" s="13">
        <f>F22-G22</f>
        <v>1443.2611183333333</v>
      </c>
      <c r="I22" s="13">
        <f>F22*21.146%</f>
        <v>341.2788183333334</v>
      </c>
      <c r="J22" s="13">
        <f>F22+I22</f>
        <v>1955.1954850000002</v>
      </c>
    </row>
    <row r="23" spans="1:10" ht="14.25">
      <c r="A23" s="4"/>
      <c r="B23" s="4"/>
      <c r="C23" s="4"/>
      <c r="D23" s="4"/>
      <c r="E23" s="4"/>
      <c r="F23" s="14"/>
      <c r="G23" s="14"/>
      <c r="H23" s="14"/>
      <c r="I23" s="14"/>
      <c r="J23" s="14"/>
    </row>
    <row r="24" spans="1:10" ht="14.25">
      <c r="A24" s="4">
        <v>28000</v>
      </c>
      <c r="B24" s="4">
        <f>A24*10.574%</f>
        <v>2960.72</v>
      </c>
      <c r="C24" s="4">
        <f>A24-B24</f>
        <v>25039.28</v>
      </c>
      <c r="D24" s="4">
        <f>A24*21.146%</f>
        <v>5920.88</v>
      </c>
      <c r="E24" s="4">
        <f>A24+D24</f>
        <v>33920.88</v>
      </c>
      <c r="F24" s="13">
        <f>A24/12</f>
        <v>2333.3333333333335</v>
      </c>
      <c r="G24" s="13">
        <f>F24*10.574%</f>
        <v>246.7266666666667</v>
      </c>
      <c r="H24" s="13">
        <f>F24-G24</f>
        <v>2086.6066666666666</v>
      </c>
      <c r="I24" s="13">
        <f>F24*21.146%</f>
        <v>493.4066666666667</v>
      </c>
      <c r="J24" s="13">
        <f>F24+I24</f>
        <v>2826.7400000000002</v>
      </c>
    </row>
    <row r="25" spans="1:10" ht="14.25">
      <c r="A25" s="4">
        <v>29000</v>
      </c>
      <c r="B25" s="4">
        <f>A25*10.574%</f>
        <v>3066.46</v>
      </c>
      <c r="C25" s="4">
        <f>A25-B25</f>
        <v>25933.54</v>
      </c>
      <c r="D25" s="4">
        <f>A25*21.146%</f>
        <v>6132.34</v>
      </c>
      <c r="E25" s="4">
        <f>A25+D25</f>
        <v>35132.34</v>
      </c>
      <c r="F25" s="13">
        <f>A25/12</f>
        <v>2416.6666666666665</v>
      </c>
      <c r="G25" s="13">
        <f>F25*10.574%</f>
        <v>255.53833333333333</v>
      </c>
      <c r="H25" s="13">
        <f>F25-G25</f>
        <v>2161.128333333333</v>
      </c>
      <c r="I25" s="13">
        <f>F25*21.146%</f>
        <v>511.0283333333333</v>
      </c>
      <c r="J25" s="13">
        <f>F25+I25</f>
        <v>2927.6949999999997</v>
      </c>
    </row>
    <row r="26" spans="1:10" ht="14.25">
      <c r="A26" s="4">
        <v>30000</v>
      </c>
      <c r="B26" s="4">
        <f>A26*10.574%</f>
        <v>3172.2</v>
      </c>
      <c r="C26" s="4">
        <f>A26-B26</f>
        <v>26827.8</v>
      </c>
      <c r="D26" s="4">
        <f>A26*21.146%</f>
        <v>6343.8</v>
      </c>
      <c r="E26" s="4">
        <f>A26+D26</f>
        <v>36343.8</v>
      </c>
      <c r="F26" s="13">
        <f>A26/12</f>
        <v>2500</v>
      </c>
      <c r="G26" s="13">
        <f>F26*10.574%</f>
        <v>264.35</v>
      </c>
      <c r="H26" s="13">
        <f>F26-G26</f>
        <v>2235.65</v>
      </c>
      <c r="I26" s="13">
        <f>F26*21.146%</f>
        <v>528.65</v>
      </c>
      <c r="J26" s="13">
        <f>F26+I26</f>
        <v>3028.65</v>
      </c>
    </row>
    <row r="27" spans="1:10" ht="14.25">
      <c r="A27" s="4">
        <v>31000</v>
      </c>
      <c r="B27" s="4">
        <f>A27*10.574%</f>
        <v>3277.94</v>
      </c>
      <c r="C27" s="4">
        <f>A27-B27</f>
        <v>27722.06</v>
      </c>
      <c r="D27" s="4">
        <f>A27*21.146%</f>
        <v>6555.26</v>
      </c>
      <c r="E27" s="4">
        <f>A27+D27</f>
        <v>37555.26</v>
      </c>
      <c r="F27" s="13">
        <f>A27/12</f>
        <v>2583.3333333333335</v>
      </c>
      <c r="G27" s="13">
        <f>F27*10.574%</f>
        <v>273.1616666666667</v>
      </c>
      <c r="H27" s="13">
        <f>F27-G27</f>
        <v>2310.1716666666666</v>
      </c>
      <c r="I27" s="13">
        <f>F27*21.146%</f>
        <v>546.2716666666668</v>
      </c>
      <c r="J27" s="13">
        <f>F27+I27</f>
        <v>3129.6050000000005</v>
      </c>
    </row>
    <row r="28" spans="1:10" ht="14.25">
      <c r="A28" s="4">
        <v>32000</v>
      </c>
      <c r="B28" s="4">
        <f>A28*10.574%</f>
        <v>3383.68</v>
      </c>
      <c r="C28" s="4">
        <f>A28-B28</f>
        <v>28616.32</v>
      </c>
      <c r="D28" s="4">
        <f>A28*21.146%</f>
        <v>6766.72</v>
      </c>
      <c r="E28" s="4">
        <f>A28+D28</f>
        <v>38766.72</v>
      </c>
      <c r="F28" s="13">
        <f>A28/12</f>
        <v>2666.6666666666665</v>
      </c>
      <c r="G28" s="13">
        <f>F28*10.574%</f>
        <v>281.9733333333333</v>
      </c>
      <c r="H28" s="13">
        <f>F28-G28</f>
        <v>2384.693333333333</v>
      </c>
      <c r="I28" s="13">
        <f>F28*21.146%</f>
        <v>563.8933333333333</v>
      </c>
      <c r="J28" s="13">
        <f>F28+I28</f>
        <v>3230.56</v>
      </c>
    </row>
    <row r="29" spans="1:10" ht="14.25">
      <c r="A29" s="4"/>
      <c r="B29" s="4"/>
      <c r="C29" s="4"/>
      <c r="D29" s="4"/>
      <c r="E29" s="4"/>
      <c r="F29" s="13"/>
      <c r="G29" s="13"/>
      <c r="H29" s="13"/>
      <c r="I29" s="13"/>
      <c r="J29" s="13"/>
    </row>
    <row r="30" spans="1:10" ht="14.25">
      <c r="A30" s="4">
        <v>34000</v>
      </c>
      <c r="B30" s="4">
        <f>A30*10.574%</f>
        <v>3595.16</v>
      </c>
      <c r="C30" s="4">
        <f>A30-B30</f>
        <v>30404.84</v>
      </c>
      <c r="D30" s="4">
        <f>A30*21.146%</f>
        <v>7189.64</v>
      </c>
      <c r="E30" s="4">
        <f>A30+D30</f>
        <v>41189.64</v>
      </c>
      <c r="F30" s="13">
        <f>A30/12</f>
        <v>2833.3333333333335</v>
      </c>
      <c r="G30" s="13">
        <f>F30*10.574%</f>
        <v>299.5966666666667</v>
      </c>
      <c r="H30" s="13">
        <f>F30-G30</f>
        <v>2533.7366666666667</v>
      </c>
      <c r="I30" s="13">
        <f>F30*21.146%</f>
        <v>599.1366666666668</v>
      </c>
      <c r="J30" s="13">
        <f>F30+I30</f>
        <v>3432.4700000000003</v>
      </c>
    </row>
    <row r="31" spans="1:10" ht="14.25">
      <c r="A31" s="4">
        <v>35000</v>
      </c>
      <c r="B31" s="4">
        <f>A31*10.574%</f>
        <v>3700.9</v>
      </c>
      <c r="C31" s="4">
        <f>A31-B31</f>
        <v>31299.1</v>
      </c>
      <c r="D31" s="4">
        <f>A31*21.146%</f>
        <v>7401.1</v>
      </c>
      <c r="E31" s="4">
        <f>A31+D31</f>
        <v>42401.1</v>
      </c>
      <c r="F31" s="13">
        <f>A31/12</f>
        <v>2916.6666666666665</v>
      </c>
      <c r="G31" s="13">
        <f>F31*10.574%</f>
        <v>308.4083333333333</v>
      </c>
      <c r="H31" s="13">
        <f>F31-G31</f>
        <v>2608.258333333333</v>
      </c>
      <c r="I31" s="13">
        <f>F31*21.146%</f>
        <v>616.7583333333333</v>
      </c>
      <c r="J31" s="13">
        <f>F31+I31</f>
        <v>3533.4249999999997</v>
      </c>
    </row>
    <row r="32" spans="1:10" ht="14.25">
      <c r="A32" s="4">
        <v>36000</v>
      </c>
      <c r="B32" s="4">
        <f>A32*10.574%</f>
        <v>3806.64</v>
      </c>
      <c r="C32" s="15">
        <f>A32-B32</f>
        <v>32193.36</v>
      </c>
      <c r="D32" s="4">
        <f>A32*21.146%</f>
        <v>7612.56</v>
      </c>
      <c r="E32" s="15">
        <f>A32+D32</f>
        <v>43612.56</v>
      </c>
      <c r="F32" s="16">
        <f>A32/12</f>
        <v>3000</v>
      </c>
      <c r="G32" s="13">
        <f>F32*10.574%</f>
        <v>317.22</v>
      </c>
      <c r="H32" s="16">
        <f>F32-G32</f>
        <v>2682.7799999999997</v>
      </c>
      <c r="I32" s="13">
        <f>F32*21.146%</f>
        <v>634.38</v>
      </c>
      <c r="J32" s="16">
        <f>F32+I32</f>
        <v>3634.38</v>
      </c>
    </row>
    <row r="33" spans="1:10" ht="14.25">
      <c r="A33" s="4">
        <v>37000</v>
      </c>
      <c r="B33" s="4">
        <f>A33*10.574%</f>
        <v>3912.38</v>
      </c>
      <c r="C33" s="15">
        <f>A33-B33</f>
        <v>33087.62</v>
      </c>
      <c r="D33" s="4">
        <f>A33*21.146%</f>
        <v>7824.02</v>
      </c>
      <c r="E33" s="15">
        <f>A33+D33</f>
        <v>44824.020000000004</v>
      </c>
      <c r="F33" s="16">
        <f>A33/12</f>
        <v>3083.3333333333335</v>
      </c>
      <c r="G33" s="13">
        <f>F33*10.574%</f>
        <v>326.0316666666667</v>
      </c>
      <c r="H33" s="16">
        <f>F33-G33</f>
        <v>2757.3016666666667</v>
      </c>
      <c r="I33" s="13">
        <f>F33*21.146%</f>
        <v>652.0016666666668</v>
      </c>
      <c r="J33" s="16">
        <f>F33+I33</f>
        <v>3735.335</v>
      </c>
    </row>
    <row r="34" spans="1:10" ht="14.25">
      <c r="A34" s="4">
        <v>38000</v>
      </c>
      <c r="B34" s="4">
        <f>A34*10.574%</f>
        <v>4018.12</v>
      </c>
      <c r="C34" s="15">
        <f>A34-B34</f>
        <v>33981.88</v>
      </c>
      <c r="D34" s="4">
        <f>A34*21.146%</f>
        <v>8035.4800000000005</v>
      </c>
      <c r="E34" s="15">
        <f>A34+D34</f>
        <v>46035.48</v>
      </c>
      <c r="F34" s="16">
        <f>A34/12</f>
        <v>3166.6666666666665</v>
      </c>
      <c r="G34" s="13">
        <f>F34*10.574%</f>
        <v>334.8433333333333</v>
      </c>
      <c r="H34" s="16">
        <f>F34-G34</f>
        <v>2831.8233333333333</v>
      </c>
      <c r="I34" s="13">
        <f>F34*21.146%</f>
        <v>669.6233333333333</v>
      </c>
      <c r="J34" s="16">
        <f>F34+I34</f>
        <v>3836.29</v>
      </c>
    </row>
    <row r="36" spans="1:10" ht="18">
      <c r="A36" s="17" t="s">
        <v>23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4.25">
      <c r="A37" s="18" t="s">
        <v>17</v>
      </c>
      <c r="B37" s="18"/>
      <c r="C37" s="18"/>
      <c r="D37" s="18"/>
      <c r="E37" s="18"/>
      <c r="F37" s="19" t="s">
        <v>16</v>
      </c>
      <c r="G37" s="19"/>
      <c r="H37" s="19"/>
      <c r="I37" s="19"/>
      <c r="J37" s="19"/>
    </row>
    <row r="38" spans="1:10" ht="57">
      <c r="A38" s="2" t="s">
        <v>2</v>
      </c>
      <c r="B38" s="3" t="s">
        <v>28</v>
      </c>
      <c r="C38" s="3" t="s">
        <v>0</v>
      </c>
      <c r="D38" s="3" t="s">
        <v>27</v>
      </c>
      <c r="E38" s="3" t="s">
        <v>1</v>
      </c>
      <c r="F38" s="6" t="s">
        <v>2</v>
      </c>
      <c r="G38" s="6" t="s">
        <v>28</v>
      </c>
      <c r="H38" s="5" t="s">
        <v>3</v>
      </c>
      <c r="I38" s="5" t="s">
        <v>27</v>
      </c>
      <c r="J38" s="5" t="s">
        <v>4</v>
      </c>
    </row>
    <row r="39" spans="1:10" ht="14.25">
      <c r="A39" s="4">
        <v>19367</v>
      </c>
      <c r="B39" s="4">
        <f>A39*10.907%</f>
        <v>2112.35869</v>
      </c>
      <c r="C39" s="4">
        <f>A39-B39</f>
        <v>17254.64131</v>
      </c>
      <c r="D39" s="4">
        <f>A39*21.813%</f>
        <v>4224.5237099999995</v>
      </c>
      <c r="E39" s="4">
        <f>A39+D39</f>
        <v>23591.52371</v>
      </c>
      <c r="F39" s="13">
        <f>A39/12</f>
        <v>1613.9166666666667</v>
      </c>
      <c r="G39" s="13">
        <f>F39*10.907%</f>
        <v>176.02989083333335</v>
      </c>
      <c r="H39" s="13">
        <f>F39-G39</f>
        <v>1437.8867758333333</v>
      </c>
      <c r="I39" s="13">
        <f>F39*21.813%</f>
        <v>352.0436425</v>
      </c>
      <c r="J39" s="13">
        <f>F39+I39</f>
        <v>1965.9603091666668</v>
      </c>
    </row>
    <row r="40" spans="1:10" ht="14.25">
      <c r="A40" s="4"/>
      <c r="B40" s="4"/>
      <c r="C40" s="4"/>
      <c r="D40" s="4"/>
      <c r="E40" s="4"/>
      <c r="F40" s="14"/>
      <c r="G40" s="14"/>
      <c r="H40" s="14"/>
      <c r="I40" s="14"/>
      <c r="J40" s="14"/>
    </row>
    <row r="41" spans="1:10" ht="14.25">
      <c r="A41" s="4">
        <v>28000</v>
      </c>
      <c r="B41" s="4">
        <f>A41*10.907%</f>
        <v>3053.96</v>
      </c>
      <c r="C41" s="4">
        <f>A41-B41</f>
        <v>24946.04</v>
      </c>
      <c r="D41" s="4">
        <f>A41*21.813%</f>
        <v>6107.639999999999</v>
      </c>
      <c r="E41" s="4">
        <f>A41+D41</f>
        <v>34107.64</v>
      </c>
      <c r="F41" s="13">
        <f>A41/12</f>
        <v>2333.3333333333335</v>
      </c>
      <c r="G41" s="13">
        <f>F41*10.907%</f>
        <v>254.49666666666667</v>
      </c>
      <c r="H41" s="13">
        <f>F41-G41</f>
        <v>2078.836666666667</v>
      </c>
      <c r="I41" s="13">
        <f>F41*21.813%</f>
        <v>508.97</v>
      </c>
      <c r="J41" s="13">
        <f>F41+I41</f>
        <v>2842.3033333333333</v>
      </c>
    </row>
    <row r="42" spans="1:10" ht="14.25">
      <c r="A42" s="4">
        <v>29000</v>
      </c>
      <c r="B42" s="4">
        <f>A42*10.907%</f>
        <v>3163.03</v>
      </c>
      <c r="C42" s="4">
        <f>A42-B42</f>
        <v>25836.97</v>
      </c>
      <c r="D42" s="4">
        <f aca="true" t="shared" si="0" ref="D42:D51">A42*21.813%</f>
        <v>6325.7699999999995</v>
      </c>
      <c r="E42" s="4">
        <f>A42+D42</f>
        <v>35325.77</v>
      </c>
      <c r="F42" s="13">
        <f>A42/12</f>
        <v>2416.6666666666665</v>
      </c>
      <c r="G42" s="13">
        <f aca="true" t="shared" si="1" ref="G42:G51">F42*10.907%</f>
        <v>263.5858333333333</v>
      </c>
      <c r="H42" s="13">
        <f>F42-G42</f>
        <v>2153.0808333333334</v>
      </c>
      <c r="I42" s="13">
        <f aca="true" t="shared" si="2" ref="I42:I51">F42*21.813%</f>
        <v>527.1474999999999</v>
      </c>
      <c r="J42" s="13">
        <f>F42+I42</f>
        <v>2943.8141666666666</v>
      </c>
    </row>
    <row r="43" spans="1:10" ht="14.25">
      <c r="A43" s="4">
        <v>30000</v>
      </c>
      <c r="B43" s="4">
        <f>A43*10.907%</f>
        <v>3272.1</v>
      </c>
      <c r="C43" s="4">
        <f>A43-B43</f>
        <v>26727.9</v>
      </c>
      <c r="D43" s="4">
        <f t="shared" si="0"/>
        <v>6543.9</v>
      </c>
      <c r="E43" s="4">
        <f>A43+D43</f>
        <v>36543.9</v>
      </c>
      <c r="F43" s="13">
        <f>A43/12</f>
        <v>2500</v>
      </c>
      <c r="G43" s="13">
        <f t="shared" si="1"/>
        <v>272.675</v>
      </c>
      <c r="H43" s="13">
        <f>F43-G43</f>
        <v>2227.325</v>
      </c>
      <c r="I43" s="13">
        <f t="shared" si="2"/>
        <v>545.3249999999999</v>
      </c>
      <c r="J43" s="13">
        <f>F43+I43</f>
        <v>3045.325</v>
      </c>
    </row>
    <row r="44" spans="1:10" ht="14.25">
      <c r="A44" s="4">
        <v>31000</v>
      </c>
      <c r="B44" s="4">
        <f>A44*10.907%</f>
        <v>3381.17</v>
      </c>
      <c r="C44" s="4">
        <f>A44-B44</f>
        <v>27618.83</v>
      </c>
      <c r="D44" s="4">
        <f t="shared" si="0"/>
        <v>6762.03</v>
      </c>
      <c r="E44" s="4">
        <f>A44+D44</f>
        <v>37762.03</v>
      </c>
      <c r="F44" s="13">
        <f>A44/12</f>
        <v>2583.3333333333335</v>
      </c>
      <c r="G44" s="13">
        <f t="shared" si="1"/>
        <v>281.7641666666667</v>
      </c>
      <c r="H44" s="13">
        <f>F44-G44</f>
        <v>2301.5691666666667</v>
      </c>
      <c r="I44" s="13">
        <f t="shared" si="2"/>
        <v>563.5025</v>
      </c>
      <c r="J44" s="13">
        <f>F44+I44</f>
        <v>3146.8358333333335</v>
      </c>
    </row>
    <row r="45" spans="1:10" ht="14.25">
      <c r="A45" s="4">
        <v>32000</v>
      </c>
      <c r="B45" s="4">
        <f>A45*10.907%</f>
        <v>3490.24</v>
      </c>
      <c r="C45" s="4">
        <f>A45-B45</f>
        <v>28509.760000000002</v>
      </c>
      <c r="D45" s="4">
        <f t="shared" si="0"/>
        <v>6980.16</v>
      </c>
      <c r="E45" s="4">
        <f>A45+D45</f>
        <v>38980.16</v>
      </c>
      <c r="F45" s="13">
        <f>A45/12</f>
        <v>2666.6666666666665</v>
      </c>
      <c r="G45" s="13">
        <f t="shared" si="1"/>
        <v>290.8533333333333</v>
      </c>
      <c r="H45" s="13">
        <f>F45-G45</f>
        <v>2375.813333333333</v>
      </c>
      <c r="I45" s="13">
        <f t="shared" si="2"/>
        <v>581.68</v>
      </c>
      <c r="J45" s="13">
        <f>F45+I45</f>
        <v>3248.3466666666664</v>
      </c>
    </row>
    <row r="46" spans="1:10" ht="14.25">
      <c r="A46" s="4"/>
      <c r="B46" s="4"/>
      <c r="C46" s="4"/>
      <c r="D46" s="4"/>
      <c r="E46" s="4"/>
      <c r="F46" s="13"/>
      <c r="G46" s="13"/>
      <c r="H46" s="13"/>
      <c r="I46" s="13"/>
      <c r="J46" s="13"/>
    </row>
    <row r="47" spans="1:10" ht="14.25">
      <c r="A47" s="4">
        <v>34000</v>
      </c>
      <c r="B47" s="4">
        <f>A47*10.907%</f>
        <v>3708.38</v>
      </c>
      <c r="C47" s="4">
        <f>A47-B47</f>
        <v>30291.62</v>
      </c>
      <c r="D47" s="4">
        <f t="shared" si="0"/>
        <v>7416.42</v>
      </c>
      <c r="E47" s="4">
        <f>A47+D47</f>
        <v>41416.42</v>
      </c>
      <c r="F47" s="13">
        <f>A47/12</f>
        <v>2833.3333333333335</v>
      </c>
      <c r="G47" s="13">
        <f t="shared" si="1"/>
        <v>309.0316666666667</v>
      </c>
      <c r="H47" s="13">
        <f>F47-G47</f>
        <v>2524.3016666666667</v>
      </c>
      <c r="I47" s="13">
        <f t="shared" si="2"/>
        <v>618.035</v>
      </c>
      <c r="J47" s="13">
        <f>F47+I47</f>
        <v>3451.3683333333333</v>
      </c>
    </row>
    <row r="48" spans="1:10" ht="14.25">
      <c r="A48" s="4">
        <v>35000</v>
      </c>
      <c r="B48" s="4">
        <f>A48*10.907%</f>
        <v>3817.45</v>
      </c>
      <c r="C48" s="4">
        <f>A48-B48</f>
        <v>31182.55</v>
      </c>
      <c r="D48" s="4">
        <f t="shared" si="0"/>
        <v>7634.549999999999</v>
      </c>
      <c r="E48" s="4">
        <f>A48+D48</f>
        <v>42634.55</v>
      </c>
      <c r="F48" s="13">
        <f>A48/12</f>
        <v>2916.6666666666665</v>
      </c>
      <c r="G48" s="13">
        <f t="shared" si="1"/>
        <v>318.12083333333334</v>
      </c>
      <c r="H48" s="13">
        <f>F48-G48</f>
        <v>2598.545833333333</v>
      </c>
      <c r="I48" s="13">
        <f t="shared" si="2"/>
        <v>636.2125</v>
      </c>
      <c r="J48" s="13">
        <f>F48+I48</f>
        <v>3552.8791666666666</v>
      </c>
    </row>
    <row r="49" spans="1:10" ht="14.25">
      <c r="A49" s="4">
        <v>36000</v>
      </c>
      <c r="B49" s="4">
        <f>A49*10.907%</f>
        <v>3926.52</v>
      </c>
      <c r="C49" s="15">
        <f>A49-B49</f>
        <v>32073.48</v>
      </c>
      <c r="D49" s="4">
        <f t="shared" si="0"/>
        <v>7852.679999999999</v>
      </c>
      <c r="E49" s="15">
        <f>A49+D49</f>
        <v>43852.68</v>
      </c>
      <c r="F49" s="16">
        <f>A49/12</f>
        <v>3000</v>
      </c>
      <c r="G49" s="13">
        <f t="shared" si="1"/>
        <v>327.21</v>
      </c>
      <c r="H49" s="16">
        <f>F49-G49</f>
        <v>2672.79</v>
      </c>
      <c r="I49" s="13">
        <f t="shared" si="2"/>
        <v>654.39</v>
      </c>
      <c r="J49" s="16">
        <f>F49+I49</f>
        <v>3654.39</v>
      </c>
    </row>
    <row r="50" spans="1:10" ht="14.25">
      <c r="A50" s="4">
        <v>37000</v>
      </c>
      <c r="B50" s="4">
        <f>A50*10.907%</f>
        <v>4035.59</v>
      </c>
      <c r="C50" s="15">
        <f>A50-B50</f>
        <v>32964.41</v>
      </c>
      <c r="D50" s="4">
        <f t="shared" si="0"/>
        <v>8070.8099999999995</v>
      </c>
      <c r="E50" s="15">
        <f>A50+D50</f>
        <v>45070.81</v>
      </c>
      <c r="F50" s="16">
        <f>A50/12</f>
        <v>3083.3333333333335</v>
      </c>
      <c r="G50" s="13">
        <f t="shared" si="1"/>
        <v>336.2991666666667</v>
      </c>
      <c r="H50" s="16">
        <f>F50-G50</f>
        <v>2747.034166666667</v>
      </c>
      <c r="I50" s="13">
        <f t="shared" si="2"/>
        <v>672.5675</v>
      </c>
      <c r="J50" s="16">
        <f>F50+I50</f>
        <v>3755.9008333333336</v>
      </c>
    </row>
    <row r="51" spans="1:10" ht="14.25">
      <c r="A51" s="4">
        <v>38000</v>
      </c>
      <c r="B51" s="4">
        <f>A51*10.907%</f>
        <v>4144.66</v>
      </c>
      <c r="C51" s="15">
        <f>A51-B51</f>
        <v>33855.34</v>
      </c>
      <c r="D51" s="4">
        <f t="shared" si="0"/>
        <v>8288.94</v>
      </c>
      <c r="E51" s="15">
        <f>A51+D51</f>
        <v>46288.94</v>
      </c>
      <c r="F51" s="16">
        <f>A51/12</f>
        <v>3166.6666666666665</v>
      </c>
      <c r="G51" s="13">
        <f t="shared" si="1"/>
        <v>345.3883333333333</v>
      </c>
      <c r="H51" s="16">
        <f>F51-G51</f>
        <v>2821.278333333333</v>
      </c>
      <c r="I51" s="13">
        <f t="shared" si="2"/>
        <v>690.7449999999999</v>
      </c>
      <c r="J51" s="16">
        <f>F51+I51</f>
        <v>3857.4116666666664</v>
      </c>
    </row>
    <row r="53" spans="1:10" ht="18">
      <c r="A53" s="17" t="s">
        <v>24</v>
      </c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4.25">
      <c r="A54" s="18" t="s">
        <v>17</v>
      </c>
      <c r="B54" s="18"/>
      <c r="C54" s="18"/>
      <c r="D54" s="18"/>
      <c r="E54" s="18"/>
      <c r="F54" s="19" t="s">
        <v>16</v>
      </c>
      <c r="G54" s="19"/>
      <c r="H54" s="19"/>
      <c r="I54" s="19"/>
      <c r="J54" s="19"/>
    </row>
    <row r="55" spans="1:10" ht="57">
      <c r="A55" s="2" t="s">
        <v>2</v>
      </c>
      <c r="B55" s="3" t="s">
        <v>30</v>
      </c>
      <c r="C55" s="3" t="s">
        <v>0</v>
      </c>
      <c r="D55" s="3" t="s">
        <v>29</v>
      </c>
      <c r="E55" s="3" t="s">
        <v>1</v>
      </c>
      <c r="F55" s="6" t="s">
        <v>2</v>
      </c>
      <c r="G55" s="6" t="s">
        <v>30</v>
      </c>
      <c r="H55" s="5" t="s">
        <v>3</v>
      </c>
      <c r="I55" s="5" t="s">
        <v>29</v>
      </c>
      <c r="J55" s="5" t="s">
        <v>4</v>
      </c>
    </row>
    <row r="56" spans="1:10" ht="14.25">
      <c r="A56" s="4">
        <v>19367</v>
      </c>
      <c r="B56" s="4">
        <f>A56*11.24%</f>
        <v>2176.8508</v>
      </c>
      <c r="C56" s="4">
        <f>A56-B56</f>
        <v>17190.1492</v>
      </c>
      <c r="D56" s="4">
        <f>A56*22.48%</f>
        <v>4353.7016</v>
      </c>
      <c r="E56" s="4">
        <f>A56+D56</f>
        <v>23720.7016</v>
      </c>
      <c r="F56" s="13">
        <f>A56/12</f>
        <v>1613.9166666666667</v>
      </c>
      <c r="G56" s="13">
        <f>F56*11.24%</f>
        <v>181.40423333333334</v>
      </c>
      <c r="H56" s="13">
        <f>F56-G56</f>
        <v>1432.5124333333333</v>
      </c>
      <c r="I56" s="13">
        <f>F56*22.48%</f>
        <v>362.8084666666667</v>
      </c>
      <c r="J56" s="13">
        <f>F56+I56</f>
        <v>1976.7251333333334</v>
      </c>
    </row>
    <row r="57" spans="1:10" ht="14.25">
      <c r="A57" s="4"/>
      <c r="B57" s="4"/>
      <c r="C57" s="4"/>
      <c r="D57" s="4"/>
      <c r="E57" s="4"/>
      <c r="F57" s="14"/>
      <c r="G57" s="14"/>
      <c r="H57" s="14"/>
      <c r="I57" s="14"/>
      <c r="J57" s="14"/>
    </row>
    <row r="58" spans="1:10" ht="14.25">
      <c r="A58" s="4">
        <v>28000</v>
      </c>
      <c r="B58" s="4">
        <f>A58*11.24%</f>
        <v>3147.2</v>
      </c>
      <c r="C58" s="4">
        <f>A58-B58</f>
        <v>24852.8</v>
      </c>
      <c r="D58" s="4">
        <f>A58*22.48%</f>
        <v>6294.4</v>
      </c>
      <c r="E58" s="4">
        <f>A58+D58</f>
        <v>34294.4</v>
      </c>
      <c r="F58" s="13">
        <f>A58/12</f>
        <v>2333.3333333333335</v>
      </c>
      <c r="G58" s="13">
        <f>F58*11.24%</f>
        <v>262.2666666666667</v>
      </c>
      <c r="H58" s="13">
        <f>F58-G58</f>
        <v>2071.0666666666666</v>
      </c>
      <c r="I58" s="13">
        <f>F58*22.48%</f>
        <v>524.5333333333334</v>
      </c>
      <c r="J58" s="13">
        <f>F58+I58</f>
        <v>2857.866666666667</v>
      </c>
    </row>
    <row r="59" spans="1:10" ht="14.25">
      <c r="A59" s="4">
        <v>29000</v>
      </c>
      <c r="B59" s="4">
        <f aca="true" t="shared" si="3" ref="B59:B68">A59*11.24%</f>
        <v>3259.6</v>
      </c>
      <c r="C59" s="4">
        <f>A59-B59</f>
        <v>25740.4</v>
      </c>
      <c r="D59" s="4">
        <f>A59*22.48%</f>
        <v>6519.2</v>
      </c>
      <c r="E59" s="4">
        <f>A59+D59</f>
        <v>35519.2</v>
      </c>
      <c r="F59" s="13">
        <f>A59/12</f>
        <v>2416.6666666666665</v>
      </c>
      <c r="G59" s="13">
        <f>F59*11.24%</f>
        <v>271.6333333333333</v>
      </c>
      <c r="H59" s="13">
        <f>F59-G59</f>
        <v>2145.0333333333333</v>
      </c>
      <c r="I59" s="13">
        <f>F59*22.48%</f>
        <v>543.2666666666667</v>
      </c>
      <c r="J59" s="13">
        <f>F59+I59</f>
        <v>2959.9333333333334</v>
      </c>
    </row>
    <row r="60" spans="1:10" ht="14.25">
      <c r="A60" s="4">
        <v>30000</v>
      </c>
      <c r="B60" s="4">
        <f t="shared" si="3"/>
        <v>3372</v>
      </c>
      <c r="C60" s="4">
        <f>A60-B60</f>
        <v>26628</v>
      </c>
      <c r="D60" s="4">
        <f>A60*22.48%</f>
        <v>6744</v>
      </c>
      <c r="E60" s="4">
        <f>A60+D60</f>
        <v>36744</v>
      </c>
      <c r="F60" s="13">
        <f>A60/12</f>
        <v>2500</v>
      </c>
      <c r="G60" s="13">
        <f>F60*11.24%</f>
        <v>281</v>
      </c>
      <c r="H60" s="13">
        <f>F60-G60</f>
        <v>2219</v>
      </c>
      <c r="I60" s="13">
        <f>F60*22.48%</f>
        <v>562</v>
      </c>
      <c r="J60" s="13">
        <f>F60+I60</f>
        <v>3062</v>
      </c>
    </row>
    <row r="61" spans="1:10" ht="14.25">
      <c r="A61" s="4">
        <v>31000</v>
      </c>
      <c r="B61" s="4">
        <f t="shared" si="3"/>
        <v>3484.4</v>
      </c>
      <c r="C61" s="4">
        <f>A61-B61</f>
        <v>27515.6</v>
      </c>
      <c r="D61" s="4">
        <f>A61*22.48%</f>
        <v>6968.8</v>
      </c>
      <c r="E61" s="4">
        <f>A61+D61</f>
        <v>37968.8</v>
      </c>
      <c r="F61" s="13">
        <f>A61/12</f>
        <v>2583.3333333333335</v>
      </c>
      <c r="G61" s="13">
        <f>F61*11.24%</f>
        <v>290.3666666666667</v>
      </c>
      <c r="H61" s="13">
        <f>F61-G61</f>
        <v>2292.9666666666667</v>
      </c>
      <c r="I61" s="13">
        <f>F61*22.48%</f>
        <v>580.7333333333333</v>
      </c>
      <c r="J61" s="13">
        <f>F61+I61</f>
        <v>3164.0666666666666</v>
      </c>
    </row>
    <row r="62" spans="1:10" ht="14.25">
      <c r="A62" s="4">
        <v>32000</v>
      </c>
      <c r="B62" s="4">
        <f t="shared" si="3"/>
        <v>3596.8</v>
      </c>
      <c r="C62" s="4">
        <f>A62-B62</f>
        <v>28403.2</v>
      </c>
      <c r="D62" s="4">
        <f>A62*22.48%</f>
        <v>7193.6</v>
      </c>
      <c r="E62" s="4">
        <f>A62+D62</f>
        <v>39193.6</v>
      </c>
      <c r="F62" s="13">
        <f>A62/12</f>
        <v>2666.6666666666665</v>
      </c>
      <c r="G62" s="13">
        <f>F62*11.24%</f>
        <v>299.7333333333333</v>
      </c>
      <c r="H62" s="13">
        <f>F62-G62</f>
        <v>2366.9333333333334</v>
      </c>
      <c r="I62" s="13">
        <f>F62*22.48%</f>
        <v>599.4666666666666</v>
      </c>
      <c r="J62" s="13">
        <f>F62+I62</f>
        <v>3266.133333333333</v>
      </c>
    </row>
    <row r="63" spans="1:10" ht="14.25">
      <c r="A63" s="4"/>
      <c r="B63" s="4"/>
      <c r="C63" s="4"/>
      <c r="D63" s="4"/>
      <c r="E63" s="4"/>
      <c r="F63" s="13"/>
      <c r="G63" s="13"/>
      <c r="H63" s="13"/>
      <c r="I63" s="13"/>
      <c r="J63" s="13"/>
    </row>
    <row r="64" spans="1:10" ht="14.25">
      <c r="A64" s="4">
        <v>34000</v>
      </c>
      <c r="B64" s="4">
        <f t="shared" si="3"/>
        <v>3821.6</v>
      </c>
      <c r="C64" s="4">
        <f>A64-B64</f>
        <v>30178.4</v>
      </c>
      <c r="D64" s="4">
        <f>A64*22.48%</f>
        <v>7643.2</v>
      </c>
      <c r="E64" s="4">
        <f>A64+D64</f>
        <v>41643.2</v>
      </c>
      <c r="F64" s="13">
        <f>A64/12</f>
        <v>2833.3333333333335</v>
      </c>
      <c r="G64" s="13">
        <f>F64*11.24%</f>
        <v>318.4666666666667</v>
      </c>
      <c r="H64" s="13">
        <f>F64-G64</f>
        <v>2514.866666666667</v>
      </c>
      <c r="I64" s="13">
        <f>F64*22.48%</f>
        <v>636.9333333333334</v>
      </c>
      <c r="J64" s="13">
        <f>F64+I64</f>
        <v>3470.266666666667</v>
      </c>
    </row>
    <row r="65" spans="1:10" ht="14.25">
      <c r="A65" s="4">
        <v>35000</v>
      </c>
      <c r="B65" s="4">
        <f t="shared" si="3"/>
        <v>3934</v>
      </c>
      <c r="C65" s="4">
        <f>A65-B65</f>
        <v>31066</v>
      </c>
      <c r="D65" s="4">
        <f>A65*22.48%</f>
        <v>7868</v>
      </c>
      <c r="E65" s="4">
        <f>A65+D65</f>
        <v>42868</v>
      </c>
      <c r="F65" s="13">
        <f>A65/12</f>
        <v>2916.6666666666665</v>
      </c>
      <c r="G65" s="13">
        <f>F65*11.24%</f>
        <v>327.8333333333333</v>
      </c>
      <c r="H65" s="13">
        <f>F65-G65</f>
        <v>2588.833333333333</v>
      </c>
      <c r="I65" s="13">
        <f>F65*22.48%</f>
        <v>655.6666666666666</v>
      </c>
      <c r="J65" s="13">
        <f>F65+I65</f>
        <v>3572.333333333333</v>
      </c>
    </row>
    <row r="66" spans="1:10" ht="14.25">
      <c r="A66" s="4">
        <v>36000</v>
      </c>
      <c r="B66" s="4">
        <f t="shared" si="3"/>
        <v>4046.4</v>
      </c>
      <c r="C66" s="15">
        <f>A66-B66</f>
        <v>31953.6</v>
      </c>
      <c r="D66" s="4">
        <f>A66*22.48%</f>
        <v>8092.8</v>
      </c>
      <c r="E66" s="15">
        <f>A66+D66</f>
        <v>44092.8</v>
      </c>
      <c r="F66" s="16">
        <f>A66/12</f>
        <v>3000</v>
      </c>
      <c r="G66" s="13">
        <f>F66*11.24%</f>
        <v>337.2</v>
      </c>
      <c r="H66" s="16">
        <f>F66-G66</f>
        <v>2662.8</v>
      </c>
      <c r="I66" s="13">
        <f>F66*22.48%</f>
        <v>674.4</v>
      </c>
      <c r="J66" s="16">
        <f>F66+I66</f>
        <v>3674.4</v>
      </c>
    </row>
    <row r="67" spans="1:10" ht="14.25">
      <c r="A67" s="4">
        <v>37000</v>
      </c>
      <c r="B67" s="4">
        <f t="shared" si="3"/>
        <v>4158.8</v>
      </c>
      <c r="C67" s="15">
        <f>A67-B67</f>
        <v>32841.2</v>
      </c>
      <c r="D67" s="4">
        <f>A67*22.48%</f>
        <v>8317.6</v>
      </c>
      <c r="E67" s="15">
        <f>A67+D67</f>
        <v>45317.6</v>
      </c>
      <c r="F67" s="16">
        <f>A67/12</f>
        <v>3083.3333333333335</v>
      </c>
      <c r="G67" s="13">
        <f>F67*11.24%</f>
        <v>346.56666666666666</v>
      </c>
      <c r="H67" s="16">
        <f>F67-G67</f>
        <v>2736.766666666667</v>
      </c>
      <c r="I67" s="13">
        <f>F67*22.48%</f>
        <v>693.1333333333333</v>
      </c>
      <c r="J67" s="16">
        <f>F67+I67</f>
        <v>3776.4666666666667</v>
      </c>
    </row>
    <row r="68" spans="1:10" ht="14.25">
      <c r="A68" s="4">
        <v>38000</v>
      </c>
      <c r="B68" s="4">
        <f t="shared" si="3"/>
        <v>4271.2</v>
      </c>
      <c r="C68" s="15">
        <f>A68-B68</f>
        <v>33728.8</v>
      </c>
      <c r="D68" s="4">
        <f>A68*22.48%</f>
        <v>8542.4</v>
      </c>
      <c r="E68" s="15">
        <f>A68+D68</f>
        <v>46542.4</v>
      </c>
      <c r="F68" s="16">
        <f>A68/12</f>
        <v>3166.6666666666665</v>
      </c>
      <c r="G68" s="13">
        <f>F68*11.24%</f>
        <v>355.93333333333334</v>
      </c>
      <c r="H68" s="16">
        <f>F68-G68</f>
        <v>2810.733333333333</v>
      </c>
      <c r="I68" s="13">
        <f>F68*22.48%</f>
        <v>711.8666666666667</v>
      </c>
      <c r="J68" s="16">
        <f>F68+I68</f>
        <v>3878.5333333333333</v>
      </c>
    </row>
  </sheetData>
  <sheetProtection/>
  <mergeCells count="12">
    <mergeCell ref="A19:J19"/>
    <mergeCell ref="A20:E20"/>
    <mergeCell ref="F20:J20"/>
    <mergeCell ref="A36:J36"/>
    <mergeCell ref="A37:E37"/>
    <mergeCell ref="F37:J37"/>
    <mergeCell ref="A2:J2"/>
    <mergeCell ref="A3:E3"/>
    <mergeCell ref="F3:J3"/>
    <mergeCell ref="A53:J53"/>
    <mergeCell ref="A54:E54"/>
    <mergeCell ref="F54:J5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1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14.421875" style="0" customWidth="1"/>
    <col min="2" max="2" width="12.7109375" style="0" customWidth="1"/>
    <col min="3" max="3" width="13.8515625" style="0" customWidth="1"/>
    <col min="4" max="4" width="13.140625" style="0" customWidth="1"/>
    <col min="5" max="5" width="13.28125" style="0" customWidth="1"/>
    <col min="6" max="6" width="12.140625" style="0" customWidth="1"/>
    <col min="7" max="7" width="12.28125" style="0" customWidth="1"/>
    <col min="8" max="8" width="15.57421875" style="0" customWidth="1"/>
    <col min="9" max="9" width="10.57421875" style="0" customWidth="1"/>
    <col min="10" max="10" width="13.00390625" style="0" customWidth="1"/>
  </cols>
  <sheetData>
    <row r="2" spans="1:10" ht="18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20" ht="15" customHeight="1">
      <c r="A3" s="21" t="s">
        <v>15</v>
      </c>
      <c r="B3" s="21"/>
      <c r="C3" s="21"/>
      <c r="D3" s="21"/>
      <c r="E3" s="21"/>
      <c r="F3" s="22" t="s">
        <v>16</v>
      </c>
      <c r="G3" s="22"/>
      <c r="H3" s="22"/>
      <c r="I3" s="22"/>
      <c r="J3" s="22"/>
      <c r="K3" s="20" t="s">
        <v>5</v>
      </c>
      <c r="L3" s="20"/>
      <c r="M3" s="20"/>
      <c r="N3" s="20"/>
      <c r="O3" s="20"/>
      <c r="P3" s="20"/>
      <c r="Q3" s="20"/>
      <c r="R3" s="20"/>
      <c r="S3" s="20"/>
      <c r="T3" s="20"/>
    </row>
    <row r="4" spans="1:10" s="1" customFormat="1" ht="57">
      <c r="A4" s="11" t="s">
        <v>6</v>
      </c>
      <c r="B4" s="11" t="s">
        <v>7</v>
      </c>
      <c r="C4" s="11" t="s">
        <v>8</v>
      </c>
      <c r="D4" s="11" t="s">
        <v>9</v>
      </c>
      <c r="E4" s="11" t="s">
        <v>1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</row>
    <row r="5" spans="1:10" ht="14.25">
      <c r="A5" s="7">
        <v>16000</v>
      </c>
      <c r="B5" s="7">
        <f>A5*9.24%</f>
        <v>1478.3999999999999</v>
      </c>
      <c r="C5" s="7">
        <f aca="true" t="shared" si="0" ref="C5:C21">A5-B5</f>
        <v>14521.6</v>
      </c>
      <c r="D5" s="7">
        <f aca="true" t="shared" si="1" ref="D5:D21">A5*8.6%</f>
        <v>1376</v>
      </c>
      <c r="E5" s="7">
        <f aca="true" t="shared" si="2" ref="E5:E21">A5+D5</f>
        <v>17376</v>
      </c>
      <c r="F5" s="8">
        <f aca="true" t="shared" si="3" ref="F5:F21">A5/12</f>
        <v>1333.3333333333333</v>
      </c>
      <c r="G5" s="8">
        <f aca="true" t="shared" si="4" ref="G5:G21">B5/12</f>
        <v>123.19999999999999</v>
      </c>
      <c r="H5" s="8">
        <f aca="true" t="shared" si="5" ref="H5:H21">F5-G5</f>
        <v>1210.1333333333332</v>
      </c>
      <c r="I5" s="8">
        <f aca="true" t="shared" si="6" ref="I5:I21">F5*8.6%</f>
        <v>114.66666666666666</v>
      </c>
      <c r="J5" s="8">
        <f aca="true" t="shared" si="7" ref="J5:J21">F5+I5</f>
        <v>1448</v>
      </c>
    </row>
    <row r="6" spans="1:10" ht="14.25">
      <c r="A6" s="7">
        <v>17000</v>
      </c>
      <c r="B6" s="7">
        <f>A6*9.24%</f>
        <v>1570.8</v>
      </c>
      <c r="C6" s="7">
        <f t="shared" si="0"/>
        <v>15429.2</v>
      </c>
      <c r="D6" s="7">
        <f t="shared" si="1"/>
        <v>1461.9999999999998</v>
      </c>
      <c r="E6" s="7">
        <f t="shared" si="2"/>
        <v>18462</v>
      </c>
      <c r="F6" s="8">
        <f t="shared" si="3"/>
        <v>1416.6666666666667</v>
      </c>
      <c r="G6" s="8">
        <f t="shared" si="4"/>
        <v>130.9</v>
      </c>
      <c r="H6" s="8">
        <f t="shared" si="5"/>
        <v>1285.7666666666667</v>
      </c>
      <c r="I6" s="8">
        <f t="shared" si="6"/>
        <v>121.83333333333333</v>
      </c>
      <c r="J6" s="8">
        <f t="shared" si="7"/>
        <v>1538.5</v>
      </c>
    </row>
    <row r="7" spans="1:10" ht="14.25">
      <c r="A7" s="7">
        <v>18000</v>
      </c>
      <c r="B7" s="7">
        <f>A7*9.24%</f>
        <v>1663.1999999999998</v>
      </c>
      <c r="C7" s="7">
        <f t="shared" si="0"/>
        <v>16336.8</v>
      </c>
      <c r="D7" s="7">
        <f t="shared" si="1"/>
        <v>1547.9999999999998</v>
      </c>
      <c r="E7" s="7">
        <f t="shared" si="2"/>
        <v>19548</v>
      </c>
      <c r="F7" s="8">
        <f t="shared" si="3"/>
        <v>1500</v>
      </c>
      <c r="G7" s="8">
        <f t="shared" si="4"/>
        <v>138.6</v>
      </c>
      <c r="H7" s="8">
        <f t="shared" si="5"/>
        <v>1361.4</v>
      </c>
      <c r="I7" s="8">
        <f t="shared" si="6"/>
        <v>129</v>
      </c>
      <c r="J7" s="8">
        <f t="shared" si="7"/>
        <v>1629</v>
      </c>
    </row>
    <row r="8" spans="1:10" ht="14.25">
      <c r="A8" s="7">
        <v>19000</v>
      </c>
      <c r="B8" s="7">
        <f aca="true" t="shared" si="8" ref="B8:B21">(15000*23%)+(A8-15000)*27%</f>
        <v>4530</v>
      </c>
      <c r="C8" s="7">
        <f t="shared" si="0"/>
        <v>14470</v>
      </c>
      <c r="D8" s="7">
        <f t="shared" si="1"/>
        <v>1633.9999999999998</v>
      </c>
      <c r="E8" s="7">
        <f t="shared" si="2"/>
        <v>20634</v>
      </c>
      <c r="F8" s="8">
        <f t="shared" si="3"/>
        <v>1583.3333333333333</v>
      </c>
      <c r="G8" s="8">
        <f t="shared" si="4"/>
        <v>377.5</v>
      </c>
      <c r="H8" s="8">
        <f t="shared" si="5"/>
        <v>1205.8333333333333</v>
      </c>
      <c r="I8" s="8">
        <f t="shared" si="6"/>
        <v>136.16666666666666</v>
      </c>
      <c r="J8" s="8">
        <f t="shared" si="7"/>
        <v>1719.5</v>
      </c>
    </row>
    <row r="9" spans="1:10" ht="14.25">
      <c r="A9" s="7">
        <v>20000</v>
      </c>
      <c r="B9" s="7">
        <f t="shared" si="8"/>
        <v>4800</v>
      </c>
      <c r="C9" s="7">
        <f t="shared" si="0"/>
        <v>15200</v>
      </c>
      <c r="D9" s="7">
        <f t="shared" si="1"/>
        <v>1719.9999999999998</v>
      </c>
      <c r="E9" s="7">
        <f t="shared" si="2"/>
        <v>21720</v>
      </c>
      <c r="F9" s="8">
        <f t="shared" si="3"/>
        <v>1666.6666666666667</v>
      </c>
      <c r="G9" s="8">
        <f t="shared" si="4"/>
        <v>400</v>
      </c>
      <c r="H9" s="8">
        <f t="shared" si="5"/>
        <v>1266.6666666666667</v>
      </c>
      <c r="I9" s="8">
        <f t="shared" si="6"/>
        <v>143.33333333333331</v>
      </c>
      <c r="J9" s="8">
        <f t="shared" si="7"/>
        <v>1810</v>
      </c>
    </row>
    <row r="10" spans="1:10" ht="14.25">
      <c r="A10" s="7">
        <v>21000</v>
      </c>
      <c r="B10" s="7">
        <f t="shared" si="8"/>
        <v>5070</v>
      </c>
      <c r="C10" s="7">
        <f t="shared" si="0"/>
        <v>15930</v>
      </c>
      <c r="D10" s="7">
        <f t="shared" si="1"/>
        <v>1805.9999999999998</v>
      </c>
      <c r="E10" s="7">
        <f t="shared" si="2"/>
        <v>22806</v>
      </c>
      <c r="F10" s="8">
        <f t="shared" si="3"/>
        <v>1750</v>
      </c>
      <c r="G10" s="8">
        <f t="shared" si="4"/>
        <v>422.5</v>
      </c>
      <c r="H10" s="8">
        <f t="shared" si="5"/>
        <v>1327.5</v>
      </c>
      <c r="I10" s="8">
        <f t="shared" si="6"/>
        <v>150.5</v>
      </c>
      <c r="J10" s="8">
        <f t="shared" si="7"/>
        <v>1900.5</v>
      </c>
    </row>
    <row r="11" spans="1:10" ht="14.25">
      <c r="A11" s="7">
        <v>22000</v>
      </c>
      <c r="B11" s="7">
        <f t="shared" si="8"/>
        <v>5340</v>
      </c>
      <c r="C11" s="7">
        <f t="shared" si="0"/>
        <v>16660</v>
      </c>
      <c r="D11" s="7">
        <f t="shared" si="1"/>
        <v>1891.9999999999998</v>
      </c>
      <c r="E11" s="7">
        <f t="shared" si="2"/>
        <v>23892</v>
      </c>
      <c r="F11" s="8">
        <f t="shared" si="3"/>
        <v>1833.3333333333333</v>
      </c>
      <c r="G11" s="8">
        <f t="shared" si="4"/>
        <v>445</v>
      </c>
      <c r="H11" s="8">
        <f t="shared" si="5"/>
        <v>1388.3333333333333</v>
      </c>
      <c r="I11" s="8">
        <f t="shared" si="6"/>
        <v>157.66666666666666</v>
      </c>
      <c r="J11" s="8">
        <f t="shared" si="7"/>
        <v>1991</v>
      </c>
    </row>
    <row r="12" spans="1:10" ht="14.25">
      <c r="A12" s="7">
        <v>23000</v>
      </c>
      <c r="B12" s="7">
        <f t="shared" si="8"/>
        <v>5610</v>
      </c>
      <c r="C12" s="7">
        <f t="shared" si="0"/>
        <v>17390</v>
      </c>
      <c r="D12" s="7">
        <f t="shared" si="1"/>
        <v>1977.9999999999998</v>
      </c>
      <c r="E12" s="7">
        <f t="shared" si="2"/>
        <v>24978</v>
      </c>
      <c r="F12" s="8">
        <f t="shared" si="3"/>
        <v>1916.6666666666667</v>
      </c>
      <c r="G12" s="8">
        <f t="shared" si="4"/>
        <v>467.5</v>
      </c>
      <c r="H12" s="8">
        <f t="shared" si="5"/>
        <v>1449.1666666666667</v>
      </c>
      <c r="I12" s="8">
        <f t="shared" si="6"/>
        <v>164.83333333333331</v>
      </c>
      <c r="J12" s="8">
        <f t="shared" si="7"/>
        <v>2081.5</v>
      </c>
    </row>
    <row r="13" spans="1:10" ht="14.25">
      <c r="A13" s="9">
        <v>24000</v>
      </c>
      <c r="B13" s="7">
        <f t="shared" si="8"/>
        <v>5880</v>
      </c>
      <c r="C13" s="7">
        <f t="shared" si="0"/>
        <v>18120</v>
      </c>
      <c r="D13" s="7">
        <f t="shared" si="1"/>
        <v>2064</v>
      </c>
      <c r="E13" s="7">
        <f t="shared" si="2"/>
        <v>26064</v>
      </c>
      <c r="F13" s="8">
        <f t="shared" si="3"/>
        <v>2000</v>
      </c>
      <c r="G13" s="8">
        <f t="shared" si="4"/>
        <v>490</v>
      </c>
      <c r="H13" s="10">
        <f t="shared" si="5"/>
        <v>1510</v>
      </c>
      <c r="I13" s="8">
        <f t="shared" si="6"/>
        <v>172</v>
      </c>
      <c r="J13" s="10">
        <f t="shared" si="7"/>
        <v>2172</v>
      </c>
    </row>
    <row r="14" spans="1:10" ht="14.25">
      <c r="A14" s="7">
        <v>25000</v>
      </c>
      <c r="B14" s="7">
        <f t="shared" si="8"/>
        <v>6150</v>
      </c>
      <c r="C14" s="7">
        <f t="shared" si="0"/>
        <v>18850</v>
      </c>
      <c r="D14" s="7">
        <f t="shared" si="1"/>
        <v>2150</v>
      </c>
      <c r="E14" s="7">
        <f t="shared" si="2"/>
        <v>27150</v>
      </c>
      <c r="F14" s="8">
        <f t="shared" si="3"/>
        <v>2083.3333333333335</v>
      </c>
      <c r="G14" s="8">
        <f t="shared" si="4"/>
        <v>512.5</v>
      </c>
      <c r="H14" s="8">
        <f t="shared" si="5"/>
        <v>1570.8333333333335</v>
      </c>
      <c r="I14" s="8">
        <f t="shared" si="6"/>
        <v>179.16666666666666</v>
      </c>
      <c r="J14" s="8">
        <f t="shared" si="7"/>
        <v>2262.5</v>
      </c>
    </row>
    <row r="15" spans="1:10" ht="14.25">
      <c r="A15" s="7">
        <v>26000</v>
      </c>
      <c r="B15" s="7">
        <f t="shared" si="8"/>
        <v>6420</v>
      </c>
      <c r="C15" s="7">
        <f t="shared" si="0"/>
        <v>19580</v>
      </c>
      <c r="D15" s="7">
        <f t="shared" si="1"/>
        <v>2236</v>
      </c>
      <c r="E15" s="7">
        <f t="shared" si="2"/>
        <v>28236</v>
      </c>
      <c r="F15" s="8">
        <f t="shared" si="3"/>
        <v>2166.6666666666665</v>
      </c>
      <c r="G15" s="8">
        <f t="shared" si="4"/>
        <v>535</v>
      </c>
      <c r="H15" s="8">
        <f t="shared" si="5"/>
        <v>1631.6666666666665</v>
      </c>
      <c r="I15" s="8">
        <f t="shared" si="6"/>
        <v>186.33333333333331</v>
      </c>
      <c r="J15" s="8">
        <f t="shared" si="7"/>
        <v>2353</v>
      </c>
    </row>
    <row r="16" spans="1:10" ht="14.25">
      <c r="A16" s="7">
        <v>27000</v>
      </c>
      <c r="B16" s="7">
        <f t="shared" si="8"/>
        <v>6690</v>
      </c>
      <c r="C16" s="7">
        <f t="shared" si="0"/>
        <v>20310</v>
      </c>
      <c r="D16" s="7">
        <f t="shared" si="1"/>
        <v>2322</v>
      </c>
      <c r="E16" s="7">
        <f t="shared" si="2"/>
        <v>29322</v>
      </c>
      <c r="F16" s="8">
        <f t="shared" si="3"/>
        <v>2250</v>
      </c>
      <c r="G16" s="8">
        <f t="shared" si="4"/>
        <v>557.5</v>
      </c>
      <c r="H16" s="8">
        <f t="shared" si="5"/>
        <v>1692.5</v>
      </c>
      <c r="I16" s="8">
        <f t="shared" si="6"/>
        <v>193.49999999999997</v>
      </c>
      <c r="J16" s="8">
        <f t="shared" si="7"/>
        <v>2443.5</v>
      </c>
    </row>
    <row r="17" spans="1:10" ht="14.25">
      <c r="A17" s="7">
        <v>28000</v>
      </c>
      <c r="B17" s="7">
        <f t="shared" si="8"/>
        <v>6960</v>
      </c>
      <c r="C17" s="7">
        <f t="shared" si="0"/>
        <v>21040</v>
      </c>
      <c r="D17" s="7">
        <f t="shared" si="1"/>
        <v>2408</v>
      </c>
      <c r="E17" s="7">
        <f t="shared" si="2"/>
        <v>30408</v>
      </c>
      <c r="F17" s="8">
        <f t="shared" si="3"/>
        <v>2333.3333333333335</v>
      </c>
      <c r="G17" s="8">
        <f t="shared" si="4"/>
        <v>580</v>
      </c>
      <c r="H17" s="8">
        <f t="shared" si="5"/>
        <v>1753.3333333333335</v>
      </c>
      <c r="I17" s="8">
        <f t="shared" si="6"/>
        <v>200.66666666666666</v>
      </c>
      <c r="J17" s="8">
        <f t="shared" si="7"/>
        <v>2534</v>
      </c>
    </row>
    <row r="18" spans="1:10" ht="14.25">
      <c r="A18" s="7">
        <v>29000</v>
      </c>
      <c r="B18" s="7">
        <f t="shared" si="8"/>
        <v>7230</v>
      </c>
      <c r="C18" s="7">
        <f t="shared" si="0"/>
        <v>21770</v>
      </c>
      <c r="D18" s="7">
        <f t="shared" si="1"/>
        <v>2494</v>
      </c>
      <c r="E18" s="7">
        <f t="shared" si="2"/>
        <v>31494</v>
      </c>
      <c r="F18" s="8">
        <f t="shared" si="3"/>
        <v>2416.6666666666665</v>
      </c>
      <c r="G18" s="8">
        <f t="shared" si="4"/>
        <v>602.5</v>
      </c>
      <c r="H18" s="8">
        <f t="shared" si="5"/>
        <v>1814.1666666666665</v>
      </c>
      <c r="I18" s="8">
        <f t="shared" si="6"/>
        <v>207.83333333333331</v>
      </c>
      <c r="J18" s="8">
        <f t="shared" si="7"/>
        <v>2624.5</v>
      </c>
    </row>
    <row r="19" spans="1:10" ht="14.25">
      <c r="A19" s="7">
        <v>30000</v>
      </c>
      <c r="B19" s="7">
        <f t="shared" si="8"/>
        <v>7500</v>
      </c>
      <c r="C19" s="7">
        <f t="shared" si="0"/>
        <v>22500</v>
      </c>
      <c r="D19" s="7">
        <f t="shared" si="1"/>
        <v>2580</v>
      </c>
      <c r="E19" s="7">
        <f t="shared" si="2"/>
        <v>32580</v>
      </c>
      <c r="F19" s="8">
        <f t="shared" si="3"/>
        <v>2500</v>
      </c>
      <c r="G19" s="8">
        <f t="shared" si="4"/>
        <v>625</v>
      </c>
      <c r="H19" s="8">
        <f t="shared" si="5"/>
        <v>1875</v>
      </c>
      <c r="I19" s="8">
        <f t="shared" si="6"/>
        <v>214.99999999999997</v>
      </c>
      <c r="J19" s="8">
        <f t="shared" si="7"/>
        <v>2715</v>
      </c>
    </row>
    <row r="20" spans="1:10" ht="14.25">
      <c r="A20" s="7">
        <v>31000</v>
      </c>
      <c r="B20" s="7">
        <f t="shared" si="8"/>
        <v>7770</v>
      </c>
      <c r="C20" s="7">
        <f t="shared" si="0"/>
        <v>23230</v>
      </c>
      <c r="D20" s="7">
        <f t="shared" si="1"/>
        <v>2666</v>
      </c>
      <c r="E20" s="7">
        <f t="shared" si="2"/>
        <v>33666</v>
      </c>
      <c r="F20" s="8">
        <f t="shared" si="3"/>
        <v>2583.3333333333335</v>
      </c>
      <c r="G20" s="8">
        <f t="shared" si="4"/>
        <v>647.5</v>
      </c>
      <c r="H20" s="8">
        <f t="shared" si="5"/>
        <v>1935.8333333333335</v>
      </c>
      <c r="I20" s="8">
        <f t="shared" si="6"/>
        <v>222.16666666666666</v>
      </c>
      <c r="J20" s="8">
        <f t="shared" si="7"/>
        <v>2805.5</v>
      </c>
    </row>
    <row r="21" spans="1:10" ht="14.25">
      <c r="A21" s="7">
        <v>32000</v>
      </c>
      <c r="B21" s="7">
        <f t="shared" si="8"/>
        <v>8040</v>
      </c>
      <c r="C21" s="7">
        <f t="shared" si="0"/>
        <v>23960</v>
      </c>
      <c r="D21" s="7">
        <f t="shared" si="1"/>
        <v>2752</v>
      </c>
      <c r="E21" s="7">
        <f t="shared" si="2"/>
        <v>34752</v>
      </c>
      <c r="F21" s="8">
        <f t="shared" si="3"/>
        <v>2666.6666666666665</v>
      </c>
      <c r="G21" s="8">
        <f t="shared" si="4"/>
        <v>670</v>
      </c>
      <c r="H21" s="8">
        <f t="shared" si="5"/>
        <v>1996.6666666666665</v>
      </c>
      <c r="I21" s="8">
        <f t="shared" si="6"/>
        <v>229.33333333333331</v>
      </c>
      <c r="J21" s="8">
        <f t="shared" si="7"/>
        <v>2896</v>
      </c>
    </row>
  </sheetData>
  <sheetProtection/>
  <mergeCells count="4">
    <mergeCell ref="K3:T3"/>
    <mergeCell ref="A3:E3"/>
    <mergeCell ref="F3:J3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guccione</cp:lastModifiedBy>
  <cp:lastPrinted>2014-01-08T14:34:26Z</cp:lastPrinted>
  <dcterms:created xsi:type="dcterms:W3CDTF">2011-07-26T09:43:50Z</dcterms:created>
  <dcterms:modified xsi:type="dcterms:W3CDTF">2015-06-03T10:10:50Z</dcterms:modified>
  <cp:category/>
  <cp:version/>
  <cp:contentType/>
  <cp:contentStatus/>
</cp:coreProperties>
</file>